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15750" windowHeight="12705" activeTab="1"/>
  </bookViews>
  <sheets>
    <sheet name="ТЭО" sheetId="1" r:id="rId1"/>
    <sheet name="Расчёт проекта" sheetId="4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dress_strochki_bg2">#REF!</definedName>
    <definedName name="adress_stroki_bg1">#REF!</definedName>
    <definedName name="adress_stroki_usl">#REF!</definedName>
    <definedName name="BG_analiz_ispolz_deneg">#REF!</definedName>
    <definedName name="BG_deystvuschiy_zaim">#REF!</definedName>
    <definedName name="BG_info_o_zakluch_dogovorah">#REF!</definedName>
    <definedName name="BG_ispolzuemye_ploschadi">#REF!</definedName>
    <definedName name="BG_obespechenie_imuschestvo">#REF!</definedName>
    <definedName name="BG_obespechenie_poruchiteli">#REF!</definedName>
    <definedName name="BG_obslujivauhie_banki">#REF!</definedName>
    <definedName name="BG_pogashenny_zaim">#REF!</definedName>
    <definedName name="BG_potrebitelskiy_zaim">#REF!</definedName>
    <definedName name="BG_zakluchennye_contrakty">#REF!</definedName>
    <definedName name="bk">[1]cart!$AW$1:$AW$4</definedName>
    <definedName name="cur" localSheetId="1">[2]Резюме!$BA$1:$BA$6</definedName>
    <definedName name="cur">[3]Резюме!$BS$1:$BS$29</definedName>
    <definedName name="dates">[4]Кэш!$D$219:$F$219</definedName>
    <definedName name="dif_1" localSheetId="1">'[5]ЭПС Диф'!$F$10</definedName>
    <definedName name="dif_1">'[6]ЭПС Диф'!$F$10</definedName>
    <definedName name="dif_3" localSheetId="1">'[5]ЭПС Диф'!$S$10</definedName>
    <definedName name="dif_3">'[6]ЭПС Диф'!$S$10</definedName>
    <definedName name="EPS_1">#REF!</definedName>
    <definedName name="EPS_2" localSheetId="1">'[5]ЭПС АН'!$P$9</definedName>
    <definedName name="EPS_2">'[6]ЭПС АН'!$P$9</definedName>
    <definedName name="EPS_3">#REF!</definedName>
    <definedName name="f">#REF!</definedName>
    <definedName name="g">#REF!</definedName>
    <definedName name="in">[1]cart!$AY$1:$AY$4</definedName>
    <definedName name="m">#REF!</definedName>
    <definedName name="Micro_1_1_Plan_finansirovan">[7]Заключение!#REF!</definedName>
    <definedName name="Micro_1_1_Plan_finansirovaniy">[7]Заключение!#REF!</definedName>
    <definedName name="Micro_1_1_Plan_licenziy">[7]Заключение!#REF!</definedName>
    <definedName name="Micro_1_10_Plan_zacluchenye_contracty">[7]Заключение!#REF!</definedName>
    <definedName name="Micro_1_2_Plan_licenziy">[7]Заключение!#REF!</definedName>
    <definedName name="Micro_1_3_2_Plan_Svedenya_o_lichnyh_activah_ishod">'[7]Приложение № 1 Заявление'!#REF!</definedName>
    <definedName name="Micro_1_3_Plan_Svedenya_o_lichnyh_activah_ishod">'[7]Приложение № 1 Заявление'!#REF!</definedName>
    <definedName name="Micro_1_4_Plan_Osnovnye_pocupateli">[7]Заключение!#REF!</definedName>
    <definedName name="Micro_1_7_Plan_stroitelstvo_obyectov">[7]Заключение!#REF!</definedName>
    <definedName name="Micro_3_10_Zabalansovye_trebovania">[7]Заключение!#REF!</definedName>
    <definedName name="Micro_3_11_Osnovnye_sredstva_nedvijimost">[7]Заключение!#REF!</definedName>
    <definedName name="Micro_3_12_Osnovnye_sredstva_transport">[7]Заключение!#REF!</definedName>
    <definedName name="Micro_3_13_Osnovnye_sredstva_oborudovanie">[7]Заключение!#REF!</definedName>
    <definedName name="Micro_3_14_Osnovnye_sredstva_prochee">[7]Заключение!#REF!</definedName>
    <definedName name="Micro_3_15_Debitorscaya_zadoljenost">[7]Заключение!#REF!</definedName>
    <definedName name="Micro_3_16_Zapasy">[7]Заключение!#REF!</definedName>
    <definedName name="Micro_3_16_Zaymy">[7]Заключение!#REF!</definedName>
    <definedName name="Micro_3_17_Zaymy">[7]Заключение!#REF!</definedName>
    <definedName name="Micro_3_18_Kreditorskaya_zadoljenost">[7]Заключение!#REF!</definedName>
    <definedName name="Micro_3_21_Prochie_stat_balansa">[7]Заключение!#REF!</definedName>
    <definedName name="Micro_6_1_Obespechenie_prochee">[7]Заключение!#REF!</definedName>
    <definedName name="Micro_BG_licenzia">#REF!</definedName>
    <definedName name="Nerasp_Prib">'[8]Приложение № 1 Заявление'!$AB$174</definedName>
    <definedName name="op">[1]cart!$AT$1:$AT$9</definedName>
    <definedName name="PosledZalog_cennye_bumagi">#REF!</definedName>
    <definedName name="PosledZalog_dvijimoe_imusch">#REF!</definedName>
    <definedName name="PosledZalog_nedvijimost" localSheetId="1">#REF!</definedName>
    <definedName name="PosledZalog_nedvijimost">#REF!</definedName>
    <definedName name="PosledZalog_tovar_v_oborote">#REF!</definedName>
    <definedName name="PosZal_20">[7]Последзалог!#REF!</definedName>
    <definedName name="rko">[1]cart!$BA$1:$BA$2</definedName>
    <definedName name="rr">#REF!</definedName>
    <definedName name="SMP_7_1_Postupleniya_ot_osn_deyatelnosti">[9]Кэш!#REF!</definedName>
    <definedName name="SMP_7_3_Gashenie_2">[9]Кэш!#REF!</definedName>
    <definedName name="TK_1">#REF!</definedName>
    <definedName name="TK_2">#REF!</definedName>
    <definedName name="TK_3">#REF!</definedName>
    <definedName name="TK_4">#REF!</definedName>
    <definedName name="TK_5">#REF!</definedName>
    <definedName name="TK_6">#REF!</definedName>
    <definedName name="TK_7">#REF!</definedName>
    <definedName name="TK_8">#REF!</definedName>
    <definedName name="TK_9">#REF!</definedName>
    <definedName name="vk">[1]cart!$AX$1:$AX$3</definedName>
    <definedName name="zero">[1]cart!$BB$1:$BB$7</definedName>
    <definedName name="Актив_консоль">'[4]Баланс +'!$AH$4:$AH$19</definedName>
    <definedName name="аннуитет">#REF!</definedName>
    <definedName name="аренда" localSheetId="1">[10]скрыть!$A$196:$A$197</definedName>
    <definedName name="аренда">[3]скрыть!$A$196:$A$197</definedName>
    <definedName name="бабочка" localSheetId="1">[10]скрыть!$A$214:$A$225</definedName>
    <definedName name="бабочка">[3]скрыть!$A$214:$A$225</definedName>
    <definedName name="валюта">[4]Резюме!$BS$1:$BS$6</definedName>
    <definedName name="валюта_договора" localSheetId="1">[11]Скрыть!$C$15:$C$17</definedName>
    <definedName name="валюта_договора">[12]Скрыть!$C$15:$C$17</definedName>
    <definedName name="валюта_кредита" localSheetId="1">'[5]Настройки (скрыть)'!$A$2:$A$13</definedName>
    <definedName name="валюта_кредита">'[6]Настройки (скрыть)'!$A$2:$A$13</definedName>
    <definedName name="вид_кредита" localSheetId="1">'[5]Настройки (скрыть)'!$A$155:$A$166</definedName>
    <definedName name="вид_кредита">'[6]Настройки (скрыть)'!$A$155:$A$166</definedName>
    <definedName name="виды" localSheetId="1">[10]скрыть!$A$98:$A$108</definedName>
    <definedName name="виды">[3]скрыть!$A$98:$A$108</definedName>
    <definedName name="Виды_кредита">[4]Скрыть!$A$257:$A$266</definedName>
    <definedName name="выбор">[4]Скрыть!$A$218:$A$219</definedName>
    <definedName name="выбор_отчетность">[4]Скрыть!$A$221:$A$222</definedName>
    <definedName name="выбор1">[13]Скрыть!$A$218:$A$219</definedName>
    <definedName name="год">[14]скрыть!$A$53:$A$63</definedName>
    <definedName name="график_платежей" localSheetId="1">[11]Скрыть!$C$20:$C$24</definedName>
    <definedName name="график_платежей">[12]Скрыть!$C$20:$C$24</definedName>
    <definedName name="График_погашения">[4]Резюме!$BV$1:$BV$6</definedName>
    <definedName name="д_н" localSheetId="1">'[15]Настройки (скрыть)'!$A$145:$A$147</definedName>
    <definedName name="д_н">'[16]Настройки (скрыть)'!$A$145:$A$147</definedName>
    <definedName name="да" localSheetId="1">#REF!</definedName>
    <definedName name="да">#REF!</definedName>
    <definedName name="дата" localSheetId="1">[10]скрыть!$A$111:$A$141</definedName>
    <definedName name="дата">[3]скрыть!$A$111:$A$141</definedName>
    <definedName name="дата_анализа">#REF!</definedName>
    <definedName name="Дата_консоль">'[4]Баланс +'!$AK$4:$AK$8</definedName>
    <definedName name="Даты_баланс">[4]Скрыть!$A$2:$A$6</definedName>
    <definedName name="Даты_годовые">[4]Скрыть!$C$4:$C$11</definedName>
    <definedName name="Динамика_спроса">[4]Скрыть!$A$234:$A$238</definedName>
    <definedName name="доходы_консоль">'[4]Отчеты +'!$S$29:$S$36</definedName>
    <definedName name="жук">[17]скрыть!$A$2:$A$6</definedName>
    <definedName name="ЗалогПодвал">#REF!</definedName>
    <definedName name="ЗалогШапка">#REF!</definedName>
    <definedName name="зона">[18]скрыть!$B$7:$B$10</definedName>
    <definedName name="Источник_информ" localSheetId="1">'[5]Настройки (скрыть)'!$A$176:$A$190</definedName>
    <definedName name="Источник_информ">'[6]Настройки (скрыть)'!$A$176:$A$190</definedName>
    <definedName name="Категория_риска">[4]Скрыть!$A$225:$A$227</definedName>
    <definedName name="кач_обслужив" localSheetId="1">'[5]Настройки (скрыть)'!$A$151:$A$154</definedName>
    <definedName name="кач_обслужив">'[6]Настройки (скрыть)'!$A$151:$A$154</definedName>
    <definedName name="Количество_текущих_кредитов">#REF!</definedName>
    <definedName name="мес">[4]Скрыть!$A$48:$A$51</definedName>
    <definedName name="месяц" localSheetId="1">[10]скрыть!$A$143:$A$154</definedName>
    <definedName name="месяц">[3]скрыть!$A$143:$A$154</definedName>
    <definedName name="назначение_помещения" localSheetId="1">'[5]Настройки (скрыть)'!$A$134:$A$138</definedName>
    <definedName name="назначение_помещения">'[6]Настройки (скрыть)'!$A$134:$A$138</definedName>
    <definedName name="нет_да" localSheetId="1">'[5]Настройки (скрыть)'!$A$173:$A$175</definedName>
    <definedName name="нет_да">'[6]Настройки (скрыть)'!$A$173:$A$175</definedName>
    <definedName name="_xlnm.Print_Area" localSheetId="1">'Расчёт проекта'!$A$1:$AS$78</definedName>
    <definedName name="Обороты_мес">[4]Скрыть!$A$208:$A$214</definedName>
    <definedName name="Организации_консоль">'[4]Баланс +'!$AP$4:$AP$19</definedName>
    <definedName name="организации_консоль2">'[4]Отчеты +'!$S$2:$S$17</definedName>
    <definedName name="отчет">[14]скрыть!$A$9:$A$12</definedName>
    <definedName name="Отчетность">[4]Скрыть!$A$221:$A$222</definedName>
    <definedName name="Пассив_консоль">'[4]Баланс +'!$AH$21:$AH$36</definedName>
    <definedName name="период">'[4]Отчеты +'!$R$2:$R$6</definedName>
    <definedName name="Планы" localSheetId="1">[10]скрыть!$A$72:$A$87</definedName>
    <definedName name="Планы">[3]скрыть!$A$72:$A$87</definedName>
    <definedName name="погашение" localSheetId="1">'[5]Настройки (скрыть)'!$A$201:$A$208</definedName>
    <definedName name="погашение">'[6]Настройки (скрыть)'!$A$201:$A$208</definedName>
    <definedName name="Подвал_Раздел10">#REF!</definedName>
    <definedName name="Подвал_Раздел8">#REF!</definedName>
    <definedName name="Подвал_Раздел9">#REF!</definedName>
    <definedName name="Подвал10Сумма1">[4]Резюме!$AA$243</definedName>
    <definedName name="Подвал10Сумма2">[4]Резюме!$AN$243</definedName>
    <definedName name="Подвал11Сумма1">[4]Резюме!$AA$249</definedName>
    <definedName name="Подвал11Сумма2">[4]Резюме!$AN$249</definedName>
    <definedName name="Подвал12Сумма1">[4]Резюме!$P$256</definedName>
    <definedName name="Подвал12Сумма2">[4]Резюме!$AA$256</definedName>
    <definedName name="Подвал13Сумма1">[4]Резюме!$P$272</definedName>
    <definedName name="Подвал13Сумма2">[4]Резюме!$AA$272</definedName>
    <definedName name="Подвал14Сумма1">[4]Резюме!$AA$278</definedName>
    <definedName name="Подвал14Сумма2">[4]Резюме!$AN$278</definedName>
    <definedName name="Подвал15Сумма1">[4]Резюме!$P$284</definedName>
    <definedName name="Подвал15Сумма2">[4]Резюме!$AA$284</definedName>
    <definedName name="Подвал16Сумма1">[4]Резюме!$AA$290</definedName>
    <definedName name="Подвал16Сумма2">[4]Резюме!$AN$290</definedName>
    <definedName name="Подвал17Сумма1">[4]Резюме!$P$337</definedName>
    <definedName name="Подвал17Сумма2">[4]Резюме!$AA$337</definedName>
    <definedName name="Подвал17Сумма3" localSheetId="1">[11]Резюме!$AN$341</definedName>
    <definedName name="Подвал17Сумма3">[12]Резюме!$AN$341</definedName>
    <definedName name="Подвал18Сумма1">[4]Резюме!$AA$343</definedName>
    <definedName name="Подвал18Сумма2">[4]Резюме!$AN$343</definedName>
    <definedName name="Подвал19Сумма1">[4]Резюме!$P$350</definedName>
    <definedName name="Подвал19Сумма2">[4]Резюме!$AA$350</definedName>
    <definedName name="Подвал1Критерий">[4]Резюме!$AS$102</definedName>
    <definedName name="Подвал1Сумма1">[4]Резюме!$P$175</definedName>
    <definedName name="Подвал1Сумма2">[4]Резюме!$AA$175</definedName>
    <definedName name="Подвал1Сумма3" localSheetId="1">[11]Резюме!$AM$179</definedName>
    <definedName name="Подвал1Сумма3">[12]Резюме!$AM$179</definedName>
    <definedName name="Подвал200Сумма2" localSheetId="1">#REF!</definedName>
    <definedName name="Подвал200Сумма2">#REF!</definedName>
    <definedName name="Подвал201" localSheetId="1">[11]Резюме!$AQ$69</definedName>
    <definedName name="Подвал201">[12]Резюме!$AQ$69</definedName>
    <definedName name="Подвал20Сумма1">[4]Резюме!$AA$370</definedName>
    <definedName name="Подвал20Сумма2">[4]Резюме!$AN$370</definedName>
    <definedName name="Подвал21Сумма1">[4]Резюме!$P$376</definedName>
    <definedName name="Подвал21Сумма2">[4]Резюме!$AA$376</definedName>
    <definedName name="Подвал21Сумма3" localSheetId="1">[11]Резюме!$AN$380</definedName>
    <definedName name="Подвал21Сумма3">[12]Резюме!$AN$380</definedName>
    <definedName name="Подвал22Сумма1">[4]Резюме!$AA$382</definedName>
    <definedName name="Подвал22Сумма2">[4]Резюме!$AN$382</definedName>
    <definedName name="Подвал23Сумма1">[4]Резюме!$AA$388</definedName>
    <definedName name="Подвал23Сумма2">[4]Резюме!$AN$388</definedName>
    <definedName name="Подвал24Сумма1">[4]Резюме!$AA$395</definedName>
    <definedName name="Подвал24Сумма2">[4]Резюме!$AN$395</definedName>
    <definedName name="Подвал25Сумма1">[4]Резюме!$AA$398</definedName>
    <definedName name="Подвал25Сумма2">[4]Резюме!$AN$398</definedName>
    <definedName name="Подвал26Сумма1">[4]Резюме!$AA$405</definedName>
    <definedName name="Подвал26Сумма2">[4]Резюме!$AN$405</definedName>
    <definedName name="Подвал27Сумма1">[4]Резюме!$AA$411</definedName>
    <definedName name="Подвал27Сумма2">[4]Резюме!$AN$411</definedName>
    <definedName name="Подвал28Сумма1">[4]Резюме!$P$418</definedName>
    <definedName name="Подвал28Сумма2">[4]Резюме!$AA$418</definedName>
    <definedName name="Подвал29Сумма1">[4]Резюме!$P$434</definedName>
    <definedName name="Подвал29Сумма2">[4]Резюме!$AA$434</definedName>
    <definedName name="Подвал2Критерий">[4]Резюме!$AS$111</definedName>
    <definedName name="Подвал2Сумма1">[4]Резюме!$AA$181</definedName>
    <definedName name="Подвал2Сумма2">[4]Резюме!$AN$181</definedName>
    <definedName name="Подвал30Сумма1">[4]Резюме!$AA$440</definedName>
    <definedName name="Подвал30Сумма2">[4]Резюме!$AN$440</definedName>
    <definedName name="Подвал31Сумма1">[4]Резюме!$P$446</definedName>
    <definedName name="Подвал31Сумма2">[4]Резюме!$AA$446</definedName>
    <definedName name="Подвал32Сумма1">[4]Резюме!$AA$452</definedName>
    <definedName name="Подвал32Сумма2">[4]Резюме!$AN$452</definedName>
    <definedName name="Подвал33Сумма1">[4]Резюме!$P$260</definedName>
    <definedName name="Подвал33Сумма2">[4]Резюме!$AA$260</definedName>
    <definedName name="Подвал34Сумма1">[4]Резюме!$P$264</definedName>
    <definedName name="Подвал34Сумма2">[4]Резюме!$AA$264</definedName>
    <definedName name="Подвал35Сумма1">[4]Резюме!$P$193</definedName>
    <definedName name="Подвал35Сумма2">[4]Резюме!$AA$193</definedName>
    <definedName name="Подвал36Сумма1">[4]Резюме!$P$198</definedName>
    <definedName name="Подвал36Сумма2">[4]Резюме!$AA$198</definedName>
    <definedName name="Подвал37Сумма1">[4]Резюме!$P$355</definedName>
    <definedName name="Подвал37Сумма2">[4]Резюме!$AA$355</definedName>
    <definedName name="Подвал38Сумма1">[4]Резюме!$P$360</definedName>
    <definedName name="Подвал38Сумма2">[4]Резюме!$AA$360</definedName>
    <definedName name="Подвал39Сумма1">[4]Резюме!$P$422</definedName>
    <definedName name="Подвал39Сумма2">[4]Резюме!$AA$422</definedName>
    <definedName name="Подвал3Банк">[4]Резюме!$J$102</definedName>
    <definedName name="Подвал3Сумма1">[4]Резюме!$P$188</definedName>
    <definedName name="Подвал3Сумма2">[4]Резюме!$AA$188</definedName>
    <definedName name="Подвал40Сумма1">[4]Резюме!$P$426</definedName>
    <definedName name="Подвал40Сумма2">[4]Резюме!$AA$426</definedName>
    <definedName name="Подвал4Сумма1">[4]Резюме!$AA$208</definedName>
    <definedName name="Подвал4Сумма2">[4]Резюме!$AN$208</definedName>
    <definedName name="Подвал51" localSheetId="1">[11]Резюме!$AW$76</definedName>
    <definedName name="Подвал51">[12]Резюме!$AW$76</definedName>
    <definedName name="Подвал53Сумма1">[4]Резюме!$N$93</definedName>
    <definedName name="Подвал53Сумма2">[4]Резюме!$BH$93</definedName>
    <definedName name="Подвал54Сумма1">[4]Резюме!$N$96</definedName>
    <definedName name="Подвал54Сумма2">[4]Резюме!$BH$96</definedName>
    <definedName name="Подвал55Сумма1">[4]Резюме!$N$102</definedName>
    <definedName name="Подвал55Сумма2">[4]Резюме!$BH$102</definedName>
    <definedName name="Подвал55Сумма3">[4]Резюме!$AV$102</definedName>
    <definedName name="Подвал55Сумма4" localSheetId="1">[11]Резюме!$AP$111</definedName>
    <definedName name="Подвал55Сумма4">[12]Резюме!$AP$111</definedName>
    <definedName name="Подвал56Сумма1">[4]Резюме!$N$111</definedName>
    <definedName name="Подвал56Сумма2">[4]Резюме!$BH$111</definedName>
    <definedName name="Подвал56Сумма3">[4]Резюме!$AV$111</definedName>
    <definedName name="Подвал56Сумма4" localSheetId="1">[11]Резюме!$AP$117</definedName>
    <definedName name="Подвал56Сумма4">[12]Резюме!$AP$117</definedName>
    <definedName name="Подвал59Сумма1">#REF!</definedName>
    <definedName name="Подвал59Сумма10">#REF!</definedName>
    <definedName name="Подвал59Сумма11">#REF!</definedName>
    <definedName name="Подвал59Сумма12">#REF!</definedName>
    <definedName name="Подвал59Сумма13" localSheetId="1">#REF!</definedName>
    <definedName name="Подвал59Сумма13">#REF!</definedName>
    <definedName name="Подвал59Сумма14">#REF!</definedName>
    <definedName name="Подвал59Сумма15">#REF!</definedName>
    <definedName name="Подвал59Сумма16">#REF!</definedName>
    <definedName name="Подвал59Сумма17">#REF!</definedName>
    <definedName name="Подвал59Сумма18">#REF!</definedName>
    <definedName name="Подвал59Сумма19">#REF!</definedName>
    <definedName name="Подвал59Сумма2">#REF!</definedName>
    <definedName name="Подвал59Сумма20" localSheetId="1">#REF!</definedName>
    <definedName name="Подвал59Сумма20">#REF!</definedName>
    <definedName name="Подвал59Сумма21">#REF!</definedName>
    <definedName name="Подвал59Сумма22">#REF!</definedName>
    <definedName name="Подвал59Сумма3">#REF!</definedName>
    <definedName name="Подвал59Сумма4">#REF!</definedName>
    <definedName name="Подвал59Сумма5">#REF!</definedName>
    <definedName name="Подвал59Сумма6">#REF!</definedName>
    <definedName name="Подвал59Сумма7">#REF!</definedName>
    <definedName name="Подвал59Сумма8" localSheetId="1">#REF!</definedName>
    <definedName name="Подвал59Сумма8">#REF!</definedName>
    <definedName name="Подвал59Сумма9">#REF!</definedName>
    <definedName name="Подвал5Сумма1">[4]Резюме!$P$214</definedName>
    <definedName name="Подвал5Сумма2">[4]Резюме!$AA$214</definedName>
    <definedName name="Подвал5Сумма3" localSheetId="1">[11]Резюме!$AM$218</definedName>
    <definedName name="Подвал5Сумма3">[12]Резюме!$AM$218</definedName>
    <definedName name="Подвал60Сумма1">#REF!</definedName>
    <definedName name="Подвал60Сумма10">#REF!</definedName>
    <definedName name="Подвал60Сумма11">#REF!</definedName>
    <definedName name="Подвал60Сумма12">#REF!</definedName>
    <definedName name="Подвал60Сумма13">#REF!</definedName>
    <definedName name="Подвал60Сумма14">#REF!</definedName>
    <definedName name="Подвал60Сумма15" localSheetId="1">#REF!</definedName>
    <definedName name="Подвал60Сумма15">#REF!</definedName>
    <definedName name="Подвал60Сумма16">#REF!</definedName>
    <definedName name="Подвал60Сумма17">#REF!</definedName>
    <definedName name="Подвал60Сумма18">#REF!</definedName>
    <definedName name="Подвал60Сумма19">#REF!</definedName>
    <definedName name="Подвал60Сумма2">#REF!</definedName>
    <definedName name="Подвал60Сумма20">#REF!</definedName>
    <definedName name="Подвал60Сумма21">#REF!</definedName>
    <definedName name="Подвал60Сумма22" localSheetId="1">#REF!</definedName>
    <definedName name="Подвал60Сумма22">#REF!</definedName>
    <definedName name="Подвал60Сумма3">#REF!</definedName>
    <definedName name="Подвал60Сумма4">#REF!</definedName>
    <definedName name="Подвал60Сумма5">#REF!</definedName>
    <definedName name="Подвал60Сумма6">#REF!</definedName>
    <definedName name="Подвал60Сумма7">#REF!</definedName>
    <definedName name="Подвал60Сумма8">#REF!</definedName>
    <definedName name="Подвал60Сумма9">#REF!</definedName>
    <definedName name="Подвал61Сумма1" localSheetId="1">#REF!</definedName>
    <definedName name="Подвал61Сумма1">#REF!</definedName>
    <definedName name="Подвал61Сумма10">#REF!</definedName>
    <definedName name="Подвал61Сумма11">#REF!</definedName>
    <definedName name="Подвал61Сумма12">#REF!</definedName>
    <definedName name="Подвал61Сумма13">#REF!</definedName>
    <definedName name="Подвал61Сумма14">#REF!</definedName>
    <definedName name="Подвал61Сумма15">#REF!</definedName>
    <definedName name="Подвал61Сумма16">#REF!</definedName>
    <definedName name="Подвал61Сумма17" localSheetId="1">#REF!</definedName>
    <definedName name="Подвал61Сумма17">#REF!</definedName>
    <definedName name="Подвал61Сумма18">#REF!</definedName>
    <definedName name="Подвал61Сумма19">#REF!</definedName>
    <definedName name="Подвал61Сумма2">#REF!</definedName>
    <definedName name="Подвал61Сумма20">#REF!</definedName>
    <definedName name="Подвал61Сумма21">#REF!</definedName>
    <definedName name="Подвал61Сумма22">#REF!</definedName>
    <definedName name="Подвал61Сумма3">#REF!</definedName>
    <definedName name="Подвал61Сумма4" localSheetId="1">#REF!</definedName>
    <definedName name="Подвал61Сумма4">#REF!</definedName>
    <definedName name="Подвал61Сумма5">#REF!</definedName>
    <definedName name="Подвал61Сумма6">#REF!</definedName>
    <definedName name="Подвал61Сумма7">#REF!</definedName>
    <definedName name="Подвал61Сумма8">#REF!</definedName>
    <definedName name="Подвал61Сумма9">#REF!</definedName>
    <definedName name="Подвал6Сумма1">[4]Резюме!$AA$220</definedName>
    <definedName name="Подвал6Сумма2">[4]Резюме!$AN$220</definedName>
    <definedName name="Подвал70Сумма1" localSheetId="1">[11]Резюме!$AJ$76</definedName>
    <definedName name="Подвал70Сумма1">[12]Резюме!$AJ$76</definedName>
    <definedName name="Подвал70Сумма2" localSheetId="1">[11]Резюме!$AP$76</definedName>
    <definedName name="Подвал70Сумма2">[12]Резюме!$AP$76</definedName>
    <definedName name="Подвал70Сумма3" localSheetId="1">[11]Резюме!$AT$76</definedName>
    <definedName name="Подвал70Сумма3">[12]Резюме!$AT$76</definedName>
    <definedName name="Подвал70Сумма4" localSheetId="1">[11]Резюме!$BA$76</definedName>
    <definedName name="Подвал70Сумма4">[12]Резюме!$BA$76</definedName>
    <definedName name="Подвал70Сумма5" localSheetId="1">[11]Резюме!$BE$76</definedName>
    <definedName name="Подвал70Сумма5">[12]Резюме!$BE$76</definedName>
    <definedName name="Подвал70Сумма6" localSheetId="1">[11]Резюме!$BI$76</definedName>
    <definedName name="Подвал70Сумма6">[12]Резюме!$BI$76</definedName>
    <definedName name="Подвал71Сумма1" localSheetId="1">[11]Резюме!$AJ$69</definedName>
    <definedName name="Подвал71Сумма1">[12]Резюме!$AJ$69</definedName>
    <definedName name="Подвал71Сумма2" localSheetId="1">[11]Резюме!$AU$69</definedName>
    <definedName name="Подвал71Сумма2">[12]Резюме!$AU$69</definedName>
    <definedName name="Подвал71Сумма3" localSheetId="1">[11]Резюме!$AZ$69</definedName>
    <definedName name="Подвал71Сумма3">[12]Резюме!$AZ$69</definedName>
    <definedName name="Подвал7Сумма1">[4]Резюме!$AA$226</definedName>
    <definedName name="Подвал7Сумма2">[4]Резюме!$AN$226</definedName>
    <definedName name="Подвал8Сумма1">[4]Резюме!$AA$233</definedName>
    <definedName name="Подвал8Сумма2">[4]Резюме!$AN$233</definedName>
    <definedName name="Подвал9Сумма1">[4]Резюме!$AA$236</definedName>
    <definedName name="Подвал9Сумма2">[4]Резюме!$AN$236</definedName>
    <definedName name="помещ" localSheetId="1">'[15]Настройки (скрыть)'!$A$148:$A$152</definedName>
    <definedName name="помещ">'[16]Настройки (скрыть)'!$A$148:$A$152</definedName>
    <definedName name="ПОС">'[7]Настройки (скрыть)'!$A$195:$A$197</definedName>
    <definedName name="посз" localSheetId="1">[19]Резюме!$BW$7:$BW$8</definedName>
    <definedName name="посз">[20]Резюме!$BW$7:$BW$8</definedName>
    <definedName name="Признак_инвест">[4]Скрыть!$A$244:$A$245</definedName>
    <definedName name="ПротоколПодвал">[4]Протокол!$16:$16</definedName>
    <definedName name="ПротоколШапка">[4]Протокол!$14:$14</definedName>
    <definedName name="расходы_консоль">'[4]Отчеты +'!$S$37:$S$46</definedName>
    <definedName name="ррр">[7]Заключение!#REF!</definedName>
    <definedName name="с">#REF!</definedName>
    <definedName name="снег">[14]скрыть!$A$48:$A$51</definedName>
    <definedName name="согл" localSheetId="1">[10]Резюме!$BM$30:$BM$31</definedName>
    <definedName name="согл">[3]Резюме!$BM$30:$BM$31</definedName>
    <definedName name="солнце" localSheetId="1">[10]скрыть!$A$227:$A$239</definedName>
    <definedName name="солнце">[3]скрыть!$A$227:$A$239</definedName>
    <definedName name="срок">#REF!</definedName>
    <definedName name="ставка" localSheetId="1">'[5]Настройки (скрыть)'!$A$15:$A$17</definedName>
    <definedName name="ставка">'[6]Настройки (скрыть)'!$A$15:$A$17</definedName>
    <definedName name="стратегия">[18]скрыть!$B$12:$B$13</definedName>
    <definedName name="СуммаКредитД1">[4]Резюме!$BH$106</definedName>
    <definedName name="СуммаКредитД2">[4]Резюме!$BH$113</definedName>
    <definedName name="СуммаКредитК1">[4]Резюме!$BH$108</definedName>
    <definedName name="СуммаКредитК2">[4]Резюме!$BH$114</definedName>
    <definedName name="тарифный_план" localSheetId="1">'[5]Настройки (скрыть)'!$A$211:$A$223</definedName>
    <definedName name="тарифный_план">'[6]Настройки (скрыть)'!$A$211:$A$223</definedName>
    <definedName name="ТекущаяДата">[4]Резюме!$BH$88</definedName>
    <definedName name="телефон" localSheetId="1">'[5]Настройки (скрыть)'!$A$191:$A$194</definedName>
    <definedName name="телефон">'[6]Настройки (скрыть)'!$A$191:$A$194</definedName>
    <definedName name="фин_положение" localSheetId="1">'[5]Настройки (скрыть)'!$A$147:$A$150</definedName>
    <definedName name="фин_положение">'[6]Настройки (скрыть)'!$A$147:$A$150</definedName>
    <definedName name="Финданные_01.05.11">#REF!</definedName>
    <definedName name="число">[4]Скрыть!$A$110:$A$140</definedName>
    <definedName name="Шапка_Раздел10">#REF!</definedName>
    <definedName name="Шапка_Раздел8">#REF!</definedName>
    <definedName name="Шапка_Раздел9" localSheetId="1">#REF!</definedName>
    <definedName name="Шапка_Раздел9">#REF!</definedName>
    <definedName name="Шапка10Сумма1">[4]Резюме!$AA$241</definedName>
    <definedName name="Шапка10Сумма2">[4]Резюме!$AN$241</definedName>
    <definedName name="Шапка11Сумма1">[4]Резюме!$AA$247</definedName>
    <definedName name="Шапка11Сумма2">[4]Резюме!$AN$247</definedName>
    <definedName name="Шапка12Сумма1">[4]Резюме!$P$254</definedName>
    <definedName name="Шапка12Сумма2">[4]Резюме!$AA$254</definedName>
    <definedName name="Шапка13Сумма1">[4]Резюме!$P$270</definedName>
    <definedName name="Шапка13Сумма2">[4]Резюме!$AA$270</definedName>
    <definedName name="Шапка14Сумма1">[4]Резюме!$AA$276</definedName>
    <definedName name="Шапка14Сумма2">[4]Резюме!$AN$276</definedName>
    <definedName name="Шапка15Сумма1">[4]Резюме!$P$282</definedName>
    <definedName name="Шапка15Сумма2">[4]Резюме!$AA$282</definedName>
    <definedName name="Шапка16Сумма1">[4]Резюме!$AA$288</definedName>
    <definedName name="Шапка16Сумма2">[4]Резюме!$AN$288</definedName>
    <definedName name="Шапка17Сумма1">[4]Резюме!$P$335</definedName>
    <definedName name="Шапка17Сумма2">[4]Резюме!$AA$335</definedName>
    <definedName name="Шапка17Сумма3" localSheetId="1">[11]Резюме!$AN$338</definedName>
    <definedName name="Шапка17Сумма3">[12]Резюме!$AN$338</definedName>
    <definedName name="Шапка18Сумма1">[4]Резюме!$AA$341</definedName>
    <definedName name="Шапка18Сумма2">[4]Резюме!$AN$341</definedName>
    <definedName name="Шапка19Сумма1">[4]Резюме!$P$348</definedName>
    <definedName name="Шапка19Сумма2">[4]Резюме!$AA$348</definedName>
    <definedName name="Шапка1Критерий">[4]Резюме!$AS$99</definedName>
    <definedName name="Шапка1Сумма1">[4]Резюме!$P$173</definedName>
    <definedName name="Шапка1Сумма2">[4]Резюме!$AA$173</definedName>
    <definedName name="Шапка1Сумма3" localSheetId="1">[11]Резюме!$AM$176</definedName>
    <definedName name="Шапка1Сумма3">[12]Резюме!$AM$176</definedName>
    <definedName name="Шапка201" localSheetId="1">[11]Резюме!$AQ$67</definedName>
    <definedName name="Шапка201">[12]Резюме!$AQ$67</definedName>
    <definedName name="Шапка20Сумма1">[4]Резюме!$AA$368</definedName>
    <definedName name="Шапка20Сумма2">[4]Резюме!$AN$368</definedName>
    <definedName name="Шапка21Сумма1">[4]Резюме!$P$374</definedName>
    <definedName name="Шапка21Сумма2">[4]Резюме!$AA$374</definedName>
    <definedName name="Шапка21Сумма3" localSheetId="1">[11]Резюме!$AN$377</definedName>
    <definedName name="Шапка21Сумма3">[12]Резюме!$AN$377</definedName>
    <definedName name="Шапка22Сумма1">[4]Резюме!$AA$380</definedName>
    <definedName name="Шапка22Сумма2">[4]Резюме!$AN$380</definedName>
    <definedName name="Шапка23Сумма1">[4]Резюме!$AA$386</definedName>
    <definedName name="Шапка23Сумма2">[4]Резюме!$AN$386</definedName>
    <definedName name="Шапка24Сумма1">[4]Резюме!$AA$393</definedName>
    <definedName name="Шапка24Сумма2">[4]Резюме!$AN$393</definedName>
    <definedName name="Шапка25Сумма1">[4]Резюме!$AA$396</definedName>
    <definedName name="Шапка25Сумма2">[4]Резюме!$AN$396</definedName>
    <definedName name="Шапка26Сумма1">[4]Резюме!$AA$403</definedName>
    <definedName name="Шапка26Сумма2">[4]Резюме!$AN$403</definedName>
    <definedName name="Шапка27Сумма1">[4]Резюме!$AA$409</definedName>
    <definedName name="Шапка27Сумма2">[4]Резюме!$AN$409</definedName>
    <definedName name="Шапка28Сумма1">[4]Резюме!$P$416</definedName>
    <definedName name="Шапка28Сумма2">[4]Резюме!$AA$416</definedName>
    <definedName name="Шапка29Сумма1">[4]Резюме!$P$432</definedName>
    <definedName name="Шапка29Сумма2">[4]Резюме!$AA$432</definedName>
    <definedName name="Шапка2Критерий">[4]Резюме!$AS$109</definedName>
    <definedName name="Шапка2Сумма1">[4]Резюме!$AA$179</definedName>
    <definedName name="Шапка2Сумма2">[4]Резюме!$AN$179</definedName>
    <definedName name="Шапка30Сумма1">[4]Резюме!$AA$438</definedName>
    <definedName name="Шапка30Сумма2">[4]Резюме!$AN$438</definedName>
    <definedName name="Шапка31Сумма1">[4]Резюме!$P$444</definedName>
    <definedName name="Шапка31Сумма2">[4]Резюме!$AA$444</definedName>
    <definedName name="Шапка32Сумма1">[4]Резюме!$AA$450</definedName>
    <definedName name="Шапка32Сумма2">[4]Резюме!$AN$450</definedName>
    <definedName name="Шапка33Сумма1">[4]Резюме!$P$258</definedName>
    <definedName name="Шапка33Сумма2">[4]Резюме!$AA$258</definedName>
    <definedName name="Шапка34Сумма1">[4]Резюме!$P$262</definedName>
    <definedName name="Шапка34Сумма2">[4]Резюме!$AA$262</definedName>
    <definedName name="Шапка35Сумма1">[4]Резюме!$P$191</definedName>
    <definedName name="Шапка35Сумма2">[4]Резюме!$AA$191</definedName>
    <definedName name="Шапка36Сумма1">[4]Резюме!$P$196</definedName>
    <definedName name="Шапка36Сумма2">[4]Резюме!$AA$196</definedName>
    <definedName name="Шапка37Сумма1">[4]Резюме!$P$353</definedName>
    <definedName name="Шапка37Сумма2">[4]Резюме!$AA$353</definedName>
    <definedName name="Шапка38Сумма1">[4]Резюме!$P$358</definedName>
    <definedName name="Шапка38Сумма2">[4]Резюме!$AA$358</definedName>
    <definedName name="Шапка39Сумма1">[4]Резюме!$P$420</definedName>
    <definedName name="Шапка39Сумма2">[4]Резюме!$AA$420</definedName>
    <definedName name="Шапка3Банк">[4]Резюме!$J$99</definedName>
    <definedName name="Шапка3Сумма1">[4]Резюме!$P$186</definedName>
    <definedName name="Шапка3Сумма2">[4]Резюме!$AA$186</definedName>
    <definedName name="Шапка40Сумма1">[4]Резюме!$P$424</definedName>
    <definedName name="Шапка40Сумма2">[4]Резюме!$AA$424</definedName>
    <definedName name="Шапка4Сумма1">[4]Резюме!$AA$206</definedName>
    <definedName name="Шапка4Сумма2">[4]Резюме!$AN$206</definedName>
    <definedName name="Шапка51" localSheetId="1">[11]Резюме!$AW$74</definedName>
    <definedName name="Шапка51">[12]Резюме!$AW$74</definedName>
    <definedName name="Шапка53Сумма1">[4]Резюме!$N$91</definedName>
    <definedName name="Шапка53Сумма2">[4]Резюме!$BH$91</definedName>
    <definedName name="Шапка54Сумма1">[4]Резюме!$N$94</definedName>
    <definedName name="Шапка54Сумма2">[4]Резюме!$BH$94</definedName>
    <definedName name="Шапка55Сумма1">[4]Резюме!$N$99</definedName>
    <definedName name="Шапка55Сумма2">[4]Резюме!$BH$99</definedName>
    <definedName name="Шапка55Сумма3">[4]Резюме!$AV$99</definedName>
    <definedName name="Шапка55Сумма4" localSheetId="1">[11]Резюме!$AP$109</definedName>
    <definedName name="Шапка55Сумма4">[12]Резюме!$AP$109</definedName>
    <definedName name="Шапка56Сумма1">[4]Резюме!$N$109</definedName>
    <definedName name="Шапка56Сумма2">[4]Резюме!$BH$109</definedName>
    <definedName name="Шапка56Сумма3">[4]Резюме!$AV$109</definedName>
    <definedName name="Шапка56Сумма4" localSheetId="1">[11]Резюме!$AP$115</definedName>
    <definedName name="Шапка56Сумма4">[12]Резюме!$AP$115</definedName>
    <definedName name="Шапка57Сумма1">#REF!</definedName>
    <definedName name="Шапка57Сумма10">#REF!</definedName>
    <definedName name="Шапка57Сумма11" localSheetId="1">#REF!</definedName>
    <definedName name="Шапка57Сумма11">#REF!</definedName>
    <definedName name="Шапка57Сумма12">#REF!</definedName>
    <definedName name="Шапка57Сумма13">#REF!</definedName>
    <definedName name="Шапка57Сумма14">#REF!</definedName>
    <definedName name="Шапка57Сумма15">#REF!</definedName>
    <definedName name="Шапка57Сумма16">#REF!</definedName>
    <definedName name="Шапка57Сумма17">#REF!</definedName>
    <definedName name="Шапка57Сумма18">#REF!</definedName>
    <definedName name="Шапка57Сумма19" localSheetId="1">#REF!</definedName>
    <definedName name="Шапка57Сумма19">#REF!</definedName>
    <definedName name="Шапка57Сумма2">#REF!</definedName>
    <definedName name="Шапка57Сумма20">#REF!</definedName>
    <definedName name="Шапка57Сумма21">#REF!</definedName>
    <definedName name="Шапка57Сумма22">#REF!</definedName>
    <definedName name="Шапка57Сумма3">#REF!</definedName>
    <definedName name="Шапка57Сумма4">#REF!</definedName>
    <definedName name="Шапка57Сумма5">#REF!</definedName>
    <definedName name="Шапка57Сумма6" localSheetId="1">#REF!</definedName>
    <definedName name="Шапка57Сумма6">#REF!</definedName>
    <definedName name="Шапка57Сумма7">#REF!</definedName>
    <definedName name="Шапка57Сумма8">#REF!</definedName>
    <definedName name="Шапка57Сумма9">#REF!</definedName>
    <definedName name="Шапка58Сумма21">#REF!</definedName>
    <definedName name="Шапка58Сумма22">#REF!</definedName>
    <definedName name="Шапка5Сумма1">[4]Резюме!$P$212</definedName>
    <definedName name="Шапка5Сумма2">[4]Резюме!$AA$212</definedName>
    <definedName name="Шапка5Сумма3" localSheetId="1">[11]Резюме!$AM$215</definedName>
    <definedName name="Шапка5Сумма3">[12]Резюме!$AM$215</definedName>
    <definedName name="Шапка60Сумма1">#REF!</definedName>
    <definedName name="Шапка60Сумма10">#REF!</definedName>
    <definedName name="Шапка60Сумма11" localSheetId="1">#REF!</definedName>
    <definedName name="Шапка60Сумма11">#REF!</definedName>
    <definedName name="Шапка60Сумма12">#REF!</definedName>
    <definedName name="Шапка60Сумма13">#REF!</definedName>
    <definedName name="Шапка60Сумма14">#REF!</definedName>
    <definedName name="Шапка60Сумма15">#REF!</definedName>
    <definedName name="Шапка60Сумма16">#REF!</definedName>
    <definedName name="Шапка60Сумма17">#REF!</definedName>
    <definedName name="Шапка60Сумма18">#REF!</definedName>
    <definedName name="Шапка60Сумма19" localSheetId="1">#REF!</definedName>
    <definedName name="Шапка60Сумма19">#REF!</definedName>
    <definedName name="Шапка60Сумма2">#REF!</definedName>
    <definedName name="Шапка60Сумма20">#REF!</definedName>
    <definedName name="Шапка60Сумма21">#REF!</definedName>
    <definedName name="Шапка60Сумма22">#REF!</definedName>
    <definedName name="Шапка60Сумма3">#REF!</definedName>
    <definedName name="Шапка60Сумма4">#REF!</definedName>
    <definedName name="Шапка60Сумма5">#REF!</definedName>
    <definedName name="Шапка60Сумма6" localSheetId="1">#REF!</definedName>
    <definedName name="Шапка60Сумма6">#REF!</definedName>
    <definedName name="Шапка60Сумма7">#REF!</definedName>
    <definedName name="Шапка60Сумма8">#REF!</definedName>
    <definedName name="Шапка60Сумма9">#REF!</definedName>
    <definedName name="Шапка61Сумма1">#REF!</definedName>
    <definedName name="Шапка61Сумма10">#REF!</definedName>
    <definedName name="Шапка61Сумма11">#REF!</definedName>
    <definedName name="Шапка61Сумма12">#REF!</definedName>
    <definedName name="Шапка61Сумма13" localSheetId="1">#REF!</definedName>
    <definedName name="Шапка61Сумма13">#REF!</definedName>
    <definedName name="Шапка61Сумма14">#REF!</definedName>
    <definedName name="Шапка61Сумма15">#REF!</definedName>
    <definedName name="Шапка61Сумма16">#REF!</definedName>
    <definedName name="Шапка61Сумма17">#REF!</definedName>
    <definedName name="Шапка61Сумма18">#REF!</definedName>
    <definedName name="Шапка61Сумма19">#REF!</definedName>
    <definedName name="Шапка61Сумма2">#REF!</definedName>
    <definedName name="Шапка61Сумма20" localSheetId="1">#REF!</definedName>
    <definedName name="Шапка61Сумма20">#REF!</definedName>
    <definedName name="Шапка61Сумма21">#REF!</definedName>
    <definedName name="Шапка61Сумма22">#REF!</definedName>
    <definedName name="Шапка61Сумма3">#REF!</definedName>
    <definedName name="Шапка61Сумма4">#REF!</definedName>
    <definedName name="Шапка61Сумма5">#REF!</definedName>
    <definedName name="Шапка61Сумма6">#REF!</definedName>
    <definedName name="Шапка61Сумма7">#REF!</definedName>
    <definedName name="Шапка61Сумма8" localSheetId="1">#REF!</definedName>
    <definedName name="Шапка61Сумма8">#REF!</definedName>
    <definedName name="Шапка61Сумма9">#REF!</definedName>
    <definedName name="Шапка6Сумма1">[4]Резюме!$AA$218</definedName>
    <definedName name="Шапка6Сумма2">[4]Резюме!$AN$218</definedName>
    <definedName name="Шапка70Сумма1" localSheetId="1">[11]Резюме!$AJ$73</definedName>
    <definedName name="Шапка70Сумма1">[12]Резюме!$AJ$73</definedName>
    <definedName name="Шапка70Сумма2" localSheetId="1">[11]Резюме!$AP$73</definedName>
    <definedName name="Шапка70Сумма2">[12]Резюме!$AP$73</definedName>
    <definedName name="Шапка70Сумма3" localSheetId="1">[11]Резюме!$AT$73</definedName>
    <definedName name="Шапка70Сумма3">[12]Резюме!$AT$73</definedName>
    <definedName name="Шапка70Сумма4" localSheetId="1">[11]Резюме!$BA$74</definedName>
    <definedName name="Шапка70Сумма4">[12]Резюме!$BA$74</definedName>
    <definedName name="Шапка70Сумма5" localSheetId="1">[11]Резюме!$BE$73</definedName>
    <definedName name="Шапка70Сумма5">[12]Резюме!$BE$73</definedName>
    <definedName name="Шапка70Сумма6" localSheetId="1">[11]Резюме!$BI$73</definedName>
    <definedName name="Шапка70Сумма6">[12]Резюме!$BI$73</definedName>
    <definedName name="Шапка71Сумма1" localSheetId="1">[11]Резюме!$AJ$67</definedName>
    <definedName name="Шапка71Сумма1">[12]Резюме!$AJ$67</definedName>
    <definedName name="Шапка71Сумма2" localSheetId="1">[11]Резюме!$AU$67</definedName>
    <definedName name="Шапка71Сумма2">[12]Резюме!$AU$67</definedName>
    <definedName name="Шапка71Сумма3" localSheetId="1">[11]Резюме!$AZ$67</definedName>
    <definedName name="Шапка71Сумма3">[12]Резюме!$AZ$67</definedName>
    <definedName name="Шапка7Сумма1">[4]Резюме!$AA$224</definedName>
    <definedName name="Шапка7Сумма2">[4]Резюме!$AN$224</definedName>
    <definedName name="Шапка8Сумма1">[4]Резюме!$AA$231</definedName>
    <definedName name="Шапка8Сумма2">[4]Резюме!$AN$231</definedName>
    <definedName name="Шапка9Сумма1">[4]Резюме!$AA$234</definedName>
    <definedName name="Шапка9Сумма2">[4]Резюме!$AN$234</definedName>
    <definedName name="ЭПС">[7]Заключение!#REF!</definedName>
    <definedName name="ЭПС_предлаг">[4]Скрыть!$A$38:$A$39</definedName>
    <definedName name="ЭПС_тариф">[4]Скрыть!$A$35:$A$36</definedName>
    <definedName name="ЭПСтариф" localSheetId="1">[10]скрыть!$A$93:$A$94</definedName>
    <definedName name="ЭПСтариф">[3]скрыть!$A$93:$A$94</definedName>
    <definedName name="январь" localSheetId="1">[10]скрыть!$A$200:$A$212</definedName>
    <definedName name="январь">[3]скрыть!$A$200:$A$212</definedName>
  </definedNames>
  <calcPr calcId="144525"/>
</workbook>
</file>

<file path=xl/calcChain.xml><?xml version="1.0" encoding="utf-8"?>
<calcChain xmlns="http://schemas.openxmlformats.org/spreadsheetml/2006/main">
  <c r="D6" i="4" l="1"/>
  <c r="C1" i="4" l="1"/>
  <c r="AR50" i="4"/>
  <c r="AE50" i="4"/>
  <c r="R50" i="4"/>
  <c r="AR45" i="4"/>
  <c r="AR44" i="4"/>
  <c r="AE44" i="4"/>
  <c r="R44" i="4"/>
  <c r="AR43" i="4"/>
  <c r="AE43" i="4"/>
  <c r="AR39" i="4"/>
  <c r="AR38" i="4"/>
  <c r="AR37" i="4"/>
  <c r="AR36" i="4"/>
  <c r="AR35" i="4"/>
  <c r="AR34" i="4"/>
  <c r="AR33" i="4"/>
  <c r="AR32" i="4"/>
  <c r="AR31" i="4"/>
  <c r="AR30" i="4"/>
  <c r="R30" i="4"/>
  <c r="AR29" i="4"/>
  <c r="AR28" i="4"/>
  <c r="AR27" i="4"/>
  <c r="AR26" i="4"/>
  <c r="AQ25" i="4"/>
  <c r="AQ41" i="4" s="1"/>
  <c r="AQ47" i="4" s="1"/>
  <c r="AP25" i="4"/>
  <c r="AP41" i="4" s="1"/>
  <c r="AP47" i="4" s="1"/>
  <c r="AO25" i="4"/>
  <c r="AO41" i="4" s="1"/>
  <c r="AO47" i="4" s="1"/>
  <c r="AN25" i="4"/>
  <c r="AN41" i="4" s="1"/>
  <c r="AN47" i="4" s="1"/>
  <c r="AM25" i="4"/>
  <c r="AM41" i="4" s="1"/>
  <c r="AM47" i="4" s="1"/>
  <c r="AL25" i="4"/>
  <c r="AL41" i="4" s="1"/>
  <c r="AL47" i="4" s="1"/>
  <c r="AK25" i="4"/>
  <c r="AK41" i="4" s="1"/>
  <c r="AK47" i="4" s="1"/>
  <c r="AJ25" i="4"/>
  <c r="AJ41" i="4" s="1"/>
  <c r="AJ47" i="4" s="1"/>
  <c r="AI25" i="4"/>
  <c r="AI41" i="4" s="1"/>
  <c r="AI47" i="4" s="1"/>
  <c r="AH25" i="4"/>
  <c r="AH41" i="4" s="1"/>
  <c r="AG25" i="4"/>
  <c r="AG41" i="4" s="1"/>
  <c r="AG47" i="4" s="1"/>
  <c r="AF25" i="4"/>
  <c r="AF41" i="4" s="1"/>
  <c r="AF47" i="4" s="1"/>
  <c r="AD25" i="4"/>
  <c r="AD41" i="4" s="1"/>
  <c r="AD47" i="4" s="1"/>
  <c r="AC25" i="4"/>
  <c r="AC41" i="4" s="1"/>
  <c r="AC47" i="4" s="1"/>
  <c r="AB25" i="4"/>
  <c r="AB41" i="4" s="1"/>
  <c r="AB47" i="4" s="1"/>
  <c r="AA25" i="4"/>
  <c r="AA41" i="4" s="1"/>
  <c r="AA47" i="4" s="1"/>
  <c r="Z25" i="4"/>
  <c r="Z41" i="4" s="1"/>
  <c r="Z47" i="4" s="1"/>
  <c r="Y25" i="4"/>
  <c r="Y41" i="4" s="1"/>
  <c r="Y47" i="4" s="1"/>
  <c r="N25" i="4"/>
  <c r="N41" i="4" s="1"/>
  <c r="N47" i="4" s="1"/>
  <c r="M25" i="4"/>
  <c r="M41" i="4" s="1"/>
  <c r="L25" i="4"/>
  <c r="L41" i="4" s="1"/>
  <c r="K25" i="4"/>
  <c r="K41" i="4" s="1"/>
  <c r="K47" i="4" s="1"/>
  <c r="J25" i="4"/>
  <c r="I25" i="4"/>
  <c r="H25" i="4"/>
  <c r="H41" i="4" s="1"/>
  <c r="G25" i="4"/>
  <c r="G41" i="4" s="1"/>
  <c r="G47" i="4" s="1"/>
  <c r="F25" i="4"/>
  <c r="F41" i="4" s="1"/>
  <c r="F47" i="4" s="1"/>
  <c r="AR23" i="4"/>
  <c r="AE23" i="4"/>
  <c r="R23" i="4"/>
  <c r="AR22" i="4"/>
  <c r="AE22" i="4"/>
  <c r="R22" i="4"/>
  <c r="AR21" i="4"/>
  <c r="AR18" i="4"/>
  <c r="AS18" i="4" s="1"/>
  <c r="AE18" i="4"/>
  <c r="R18" i="4"/>
  <c r="AR17" i="4"/>
  <c r="AE17" i="4"/>
  <c r="R17" i="4"/>
  <c r="AR16" i="4"/>
  <c r="AS16" i="4" s="1"/>
  <c r="AE16" i="4"/>
  <c r="R16" i="4"/>
  <c r="AR15" i="4"/>
  <c r="AE15" i="4"/>
  <c r="R15" i="4"/>
  <c r="AS14" i="4"/>
  <c r="AR14" i="4"/>
  <c r="AE14" i="4"/>
  <c r="R14" i="4"/>
  <c r="AR13" i="4"/>
  <c r="AE13" i="4"/>
  <c r="R13" i="4"/>
  <c r="AR12" i="4"/>
  <c r="AS12" i="4" s="1"/>
  <c r="AE12" i="4"/>
  <c r="R12" i="4"/>
  <c r="AR11" i="4"/>
  <c r="AE11" i="4"/>
  <c r="R11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D10" i="4"/>
  <c r="AC10" i="4"/>
  <c r="AB10" i="4"/>
  <c r="AA10" i="4"/>
  <c r="Z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R9" i="4"/>
  <c r="AE9" i="4"/>
  <c r="R9" i="4"/>
  <c r="AR8" i="4"/>
  <c r="AE8" i="4"/>
  <c r="R8" i="4"/>
  <c r="AR7" i="4"/>
  <c r="AE7" i="4"/>
  <c r="R7" i="4"/>
  <c r="AQ6" i="4"/>
  <c r="AP6" i="4"/>
  <c r="AO6" i="4"/>
  <c r="AO5" i="4" s="1"/>
  <c r="AN6" i="4"/>
  <c r="AN5" i="4" s="1"/>
  <c r="AM6" i="4"/>
  <c r="AM5" i="4" s="1"/>
  <c r="AL6" i="4"/>
  <c r="AK6" i="4"/>
  <c r="AJ6" i="4"/>
  <c r="AI6" i="4"/>
  <c r="AH6" i="4"/>
  <c r="AG6" i="4"/>
  <c r="AG5" i="4" s="1"/>
  <c r="AF6" i="4"/>
  <c r="AD6" i="4"/>
  <c r="AD5" i="4" s="1"/>
  <c r="AC6" i="4"/>
  <c r="AC5" i="4" s="1"/>
  <c r="AB6" i="4"/>
  <c r="AB5" i="4" s="1"/>
  <c r="AA6" i="4"/>
  <c r="Z6" i="4"/>
  <c r="Y6" i="4"/>
  <c r="X6" i="4"/>
  <c r="W6" i="4"/>
  <c r="W5" i="4" s="1"/>
  <c r="V6" i="4"/>
  <c r="V5" i="4" s="1"/>
  <c r="U6" i="4"/>
  <c r="U5" i="4" s="1"/>
  <c r="T6" i="4"/>
  <c r="S6" i="4"/>
  <c r="Q6" i="4"/>
  <c r="Q5" i="4" s="1"/>
  <c r="P6" i="4"/>
  <c r="P5" i="4" s="1"/>
  <c r="O6" i="4"/>
  <c r="O5" i="4" s="1"/>
  <c r="N6" i="4"/>
  <c r="N5" i="4" s="1"/>
  <c r="M6" i="4"/>
  <c r="M5" i="4" s="1"/>
  <c r="L6" i="4"/>
  <c r="L5" i="4" s="1"/>
  <c r="K6" i="4"/>
  <c r="J6" i="4"/>
  <c r="I6" i="4"/>
  <c r="H6" i="4"/>
  <c r="G6" i="4"/>
  <c r="D5" i="4"/>
  <c r="G3" i="4"/>
  <c r="H3" i="4" s="1"/>
  <c r="I3" i="4" s="1"/>
  <c r="J3" i="4" s="1"/>
  <c r="K3" i="4" s="1"/>
  <c r="L3" i="4" s="1"/>
  <c r="M3" i="4" s="1"/>
  <c r="N3" i="4" s="1"/>
  <c r="O3" i="4" s="1"/>
  <c r="P3" i="4" s="1"/>
  <c r="Q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H1" i="4"/>
  <c r="AS22" i="4" l="1"/>
  <c r="F5" i="4"/>
  <c r="F19" i="4" s="1"/>
  <c r="E5" i="4"/>
  <c r="F53" i="4"/>
  <c r="G4" i="4" s="1"/>
  <c r="AE21" i="4"/>
  <c r="R27" i="4"/>
  <c r="R34" i="4"/>
  <c r="K5" i="4"/>
  <c r="Y5" i="4"/>
  <c r="I5" i="4"/>
  <c r="J5" i="4"/>
  <c r="I41" i="4"/>
  <c r="I47" i="4" s="1"/>
  <c r="R10" i="4"/>
  <c r="G5" i="4"/>
  <c r="R21" i="4"/>
  <c r="AP5" i="4"/>
  <c r="J41" i="4"/>
  <c r="J47" i="4" s="1"/>
  <c r="X5" i="4"/>
  <c r="Z5" i="4"/>
  <c r="AE10" i="4"/>
  <c r="L47" i="4"/>
  <c r="AR6" i="4"/>
  <c r="AS44" i="4"/>
  <c r="AS15" i="4"/>
  <c r="AR10" i="4"/>
  <c r="AS10" i="4" s="1"/>
  <c r="H61" i="4" s="1"/>
  <c r="AS8" i="4"/>
  <c r="M47" i="4"/>
  <c r="AJ5" i="4"/>
  <c r="T5" i="4"/>
  <c r="AK5" i="4"/>
  <c r="H5" i="4"/>
  <c r="AS17" i="4"/>
  <c r="AI5" i="4"/>
  <c r="AE6" i="4"/>
  <c r="AS13" i="4"/>
  <c r="AL5" i="4"/>
  <c r="AS23" i="4"/>
  <c r="AQ5" i="4"/>
  <c r="AA5" i="4"/>
  <c r="AS11" i="4"/>
  <c r="AS7" i="4"/>
  <c r="AS9" i="4"/>
  <c r="AS50" i="4"/>
  <c r="H62" i="4" s="1"/>
  <c r="AE27" i="4"/>
  <c r="R28" i="4"/>
  <c r="AH47" i="4"/>
  <c r="AR47" i="4" s="1"/>
  <c r="AR41" i="4"/>
  <c r="R36" i="4"/>
  <c r="R45" i="4"/>
  <c r="H47" i="4"/>
  <c r="F49" i="4"/>
  <c r="AF5" i="4"/>
  <c r="R6" i="4"/>
  <c r="R43" i="4"/>
  <c r="AS43" i="4" s="1"/>
  <c r="R35" i="4"/>
  <c r="AE45" i="4"/>
  <c r="AH5" i="4"/>
  <c r="S5" i="4"/>
  <c r="AR25" i="4"/>
  <c r="O25" i="4"/>
  <c r="O41" i="4" s="1"/>
  <c r="AS21" i="4" l="1"/>
  <c r="FK21" i="4" s="1"/>
  <c r="AS45" i="4"/>
  <c r="AS27" i="4"/>
  <c r="R5" i="4"/>
  <c r="G53" i="4"/>
  <c r="H4" i="4" s="1"/>
  <c r="H53" i="4" s="1"/>
  <c r="I4" i="4" s="1"/>
  <c r="I53" i="4" s="1"/>
  <c r="J4" i="4" s="1"/>
  <c r="J53" i="4" s="1"/>
  <c r="K4" i="4" s="1"/>
  <c r="K53" i="4" s="1"/>
  <c r="L4" i="4" s="1"/>
  <c r="L53" i="4" s="1"/>
  <c r="M4" i="4" s="1"/>
  <c r="M53" i="4" s="1"/>
  <c r="N4" i="4" s="1"/>
  <c r="N53" i="4" s="1"/>
  <c r="O4" i="4" s="1"/>
  <c r="O53" i="4" s="1"/>
  <c r="P4" i="4" s="1"/>
  <c r="R32" i="4"/>
  <c r="AE5" i="4"/>
  <c r="AE35" i="4"/>
  <c r="AS35" i="4" s="1"/>
  <c r="AR5" i="4"/>
  <c r="AS5" i="4" s="1"/>
  <c r="G19" i="4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R38" i="4"/>
  <c r="AS6" i="4"/>
  <c r="AE31" i="4"/>
  <c r="R26" i="4"/>
  <c r="P25" i="4"/>
  <c r="P41" i="4" s="1"/>
  <c r="AE38" i="4"/>
  <c r="R31" i="4"/>
  <c r="R33" i="4"/>
  <c r="R37" i="4"/>
  <c r="O47" i="4"/>
  <c r="R29" i="4"/>
  <c r="G49" i="4"/>
  <c r="F51" i="4"/>
  <c r="AE34" i="4"/>
  <c r="AS34" i="4" s="1"/>
  <c r="R39" i="4"/>
  <c r="AS31" i="4" l="1"/>
  <c r="AE33" i="4"/>
  <c r="AE37" i="4"/>
  <c r="AS37" i="4" s="1"/>
  <c r="P53" i="4"/>
  <c r="Q4" i="4" s="1"/>
  <c r="AS38" i="4"/>
  <c r="R19" i="4"/>
  <c r="AE32" i="4"/>
  <c r="AS32" i="4" s="1"/>
  <c r="H49" i="4"/>
  <c r="G51" i="4"/>
  <c r="Q25" i="4"/>
  <c r="AE28" i="4"/>
  <c r="AS28" i="4" s="1"/>
  <c r="P47" i="4"/>
  <c r="AF19" i="4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AQ19" i="4" s="1"/>
  <c r="AE19" i="4"/>
  <c r="AS33" i="4"/>
  <c r="AE29" i="4"/>
  <c r="AS29" i="4" s="1"/>
  <c r="AE39" i="4"/>
  <c r="AS39" i="4" s="1"/>
  <c r="AE30" i="4"/>
  <c r="AS30" i="4" s="1"/>
  <c r="AE36" i="4"/>
  <c r="AS36" i="4" s="1"/>
  <c r="I49" i="4" l="1"/>
  <c r="H51" i="4"/>
  <c r="AS19" i="4"/>
  <c r="H54" i="4" s="1"/>
  <c r="AR19" i="4"/>
  <c r="Q41" i="4"/>
  <c r="Q53" i="4" s="1"/>
  <c r="S4" i="4" s="1"/>
  <c r="R25" i="4"/>
  <c r="S25" i="4"/>
  <c r="S41" i="4" l="1"/>
  <c r="S53" i="4" s="1"/>
  <c r="T4" i="4" s="1"/>
  <c r="J49" i="4"/>
  <c r="I51" i="4"/>
  <c r="T25" i="4"/>
  <c r="T41" i="4" s="1"/>
  <c r="T47" i="4" s="1"/>
  <c r="Q47" i="4"/>
  <c r="R47" i="4" s="1"/>
  <c r="R41" i="4"/>
  <c r="T53" i="4" l="1"/>
  <c r="U4" i="4" s="1"/>
  <c r="U25" i="4"/>
  <c r="U41" i="4" s="1"/>
  <c r="U47" i="4" s="1"/>
  <c r="K49" i="4"/>
  <c r="J51" i="4"/>
  <c r="S47" i="4"/>
  <c r="U53" i="4" l="1"/>
  <c r="V4" i="4" s="1"/>
  <c r="V25" i="4"/>
  <c r="V41" i="4" s="1"/>
  <c r="L49" i="4"/>
  <c r="K51" i="4"/>
  <c r="V53" i="4" l="1"/>
  <c r="W4" i="4" s="1"/>
  <c r="M49" i="4"/>
  <c r="L51" i="4"/>
  <c r="V47" i="4"/>
  <c r="W25" i="4"/>
  <c r="W41" i="4" l="1"/>
  <c r="W53" i="4" s="1"/>
  <c r="X4" i="4" s="1"/>
  <c r="X25" i="4"/>
  <c r="X41" i="4" s="1"/>
  <c r="X47" i="4" s="1"/>
  <c r="AE26" i="4"/>
  <c r="AS26" i="4" s="1"/>
  <c r="N49" i="4"/>
  <c r="M51" i="4"/>
  <c r="X53" i="4" l="1"/>
  <c r="Y4" i="4" s="1"/>
  <c r="Y53" i="4" s="1"/>
  <c r="Z4" i="4" s="1"/>
  <c r="Z53" i="4" s="1"/>
  <c r="AA4" i="4" s="1"/>
  <c r="AA53" i="4" s="1"/>
  <c r="AB4" i="4" s="1"/>
  <c r="AB53" i="4" s="1"/>
  <c r="AC4" i="4" s="1"/>
  <c r="AC53" i="4" s="1"/>
  <c r="AD4" i="4" s="1"/>
  <c r="AD53" i="4" s="1"/>
  <c r="AF4" i="4" s="1"/>
  <c r="AF53" i="4" s="1"/>
  <c r="AG4" i="4" s="1"/>
  <c r="AG53" i="4" s="1"/>
  <c r="AH4" i="4" s="1"/>
  <c r="AH53" i="4" s="1"/>
  <c r="AI4" i="4" s="1"/>
  <c r="AI53" i="4" s="1"/>
  <c r="AJ4" i="4" s="1"/>
  <c r="AJ53" i="4" s="1"/>
  <c r="AK4" i="4" s="1"/>
  <c r="AK53" i="4" s="1"/>
  <c r="AL4" i="4" s="1"/>
  <c r="AL53" i="4" s="1"/>
  <c r="AM4" i="4" s="1"/>
  <c r="AM53" i="4" s="1"/>
  <c r="AN4" i="4" s="1"/>
  <c r="AN53" i="4" s="1"/>
  <c r="AO4" i="4" s="1"/>
  <c r="AO53" i="4" s="1"/>
  <c r="AP4" i="4" s="1"/>
  <c r="AP53" i="4" s="1"/>
  <c r="AQ4" i="4" s="1"/>
  <c r="AQ53" i="4" s="1"/>
  <c r="N51" i="4"/>
  <c r="O49" i="4"/>
  <c r="AE25" i="4"/>
  <c r="AS25" i="4" s="1"/>
  <c r="W47" i="4"/>
  <c r="AE47" i="4" s="1"/>
  <c r="AS47" i="4" s="1"/>
  <c r="AE41" i="4"/>
  <c r="AS41" i="4" s="1"/>
  <c r="O51" i="4" l="1"/>
  <c r="P49" i="4"/>
  <c r="P51" i="4" l="1"/>
  <c r="Q49" i="4"/>
  <c r="Q51" i="4" l="1"/>
  <c r="S49" i="4"/>
  <c r="R49" i="4"/>
  <c r="R51" i="4" s="1"/>
  <c r="T49" i="4" l="1"/>
  <c r="S51" i="4"/>
  <c r="U49" i="4" l="1"/>
  <c r="T51" i="4"/>
  <c r="U51" i="4" l="1"/>
  <c r="V49" i="4"/>
  <c r="W49" i="4" l="1"/>
  <c r="V51" i="4"/>
  <c r="X49" i="4" l="1"/>
  <c r="W51" i="4"/>
  <c r="Y49" i="4" l="1"/>
  <c r="X51" i="4"/>
  <c r="Z49" i="4" l="1"/>
  <c r="Y51" i="4"/>
  <c r="AA49" i="4" l="1"/>
  <c r="Z51" i="4"/>
  <c r="AB49" i="4" l="1"/>
  <c r="AA51" i="4"/>
  <c r="AC49" i="4" l="1"/>
  <c r="AB51" i="4"/>
  <c r="AD49" i="4" l="1"/>
  <c r="AC51" i="4"/>
  <c r="AD51" i="4" l="1"/>
  <c r="AF49" i="4"/>
  <c r="AE49" i="4"/>
  <c r="AE51" i="4" s="1"/>
  <c r="AF51" i="4" l="1"/>
  <c r="AG49" i="4"/>
  <c r="AG51" i="4" l="1"/>
  <c r="AH49" i="4"/>
  <c r="AH51" i="4" l="1"/>
  <c r="AI49" i="4"/>
  <c r="AJ49" i="4" l="1"/>
  <c r="AI51" i="4"/>
  <c r="AJ51" i="4" l="1"/>
  <c r="AK49" i="4"/>
  <c r="AL49" i="4" l="1"/>
  <c r="AK51" i="4"/>
  <c r="AM49" i="4" l="1"/>
  <c r="AL51" i="4"/>
  <c r="AN49" i="4" l="1"/>
  <c r="AM51" i="4"/>
  <c r="AO49" i="4" l="1"/>
  <c r="AN51" i="4"/>
  <c r="AP49" i="4" l="1"/>
  <c r="AO51" i="4"/>
  <c r="AQ49" i="4" l="1"/>
  <c r="AP51" i="4"/>
  <c r="AS49" i="4" l="1"/>
  <c r="AR49" i="4"/>
  <c r="AR51" i="4" s="1"/>
  <c r="AQ51" i="4"/>
  <c r="H55" i="4" l="1"/>
  <c r="AS51" i="4"/>
  <c r="H56" i="4" l="1"/>
  <c r="G44" i="1" l="1"/>
  <c r="F41" i="1"/>
  <c r="G41" i="1" s="1"/>
  <c r="F42" i="1"/>
  <c r="G42" i="1" s="1"/>
  <c r="F43" i="1"/>
  <c r="G43" i="1" s="1"/>
  <c r="F44" i="1"/>
  <c r="F45" i="1"/>
  <c r="G45" i="1" s="1"/>
  <c r="G40" i="1"/>
  <c r="G9" i="1"/>
  <c r="G10" i="1"/>
  <c r="G11" i="1"/>
  <c r="G12" i="1"/>
  <c r="G13" i="1"/>
  <c r="G8" i="1"/>
</calcChain>
</file>

<file path=xl/comments1.xml><?xml version="1.0" encoding="utf-8"?>
<comments xmlns="http://schemas.openxmlformats.org/spreadsheetml/2006/main">
  <authors>
    <author>TempUser1</author>
  </authors>
  <commentLis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ПОСЛЕ ВЫХОДА НА ПОЛНУЮ МОЩНОСТЬ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НЕ ВКЛЮЧАЕТСЯ та часть транспортных расходов, которая учтена в себестоимости товаров/услуг в строках 28-34
</t>
        </r>
      </text>
    </comment>
  </commentList>
</comments>
</file>

<file path=xl/comments2.xml><?xml version="1.0" encoding="utf-8"?>
<comments xmlns="http://schemas.openxmlformats.org/spreadsheetml/2006/main">
  <authors>
    <author>Кривоченко Мария Юрьевна</author>
  </authors>
  <commentLis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>Все расходы необходимо скорректировать под рассматриваемый проект</t>
        </r>
      </text>
    </comment>
  </commentList>
</comments>
</file>

<file path=xl/sharedStrings.xml><?xml version="1.0" encoding="utf-8"?>
<sst xmlns="http://schemas.openxmlformats.org/spreadsheetml/2006/main" count="114" uniqueCount="98">
  <si>
    <t>ТЕХНИКО-ЭКОНОМИЧЕСКОЕ ОБОСНОВАНИЕ ПРОЕКТА (для инвестиционного кредитования)</t>
  </si>
  <si>
    <t>Наименование Заявителя</t>
  </si>
  <si>
    <t>Сумма микрозайма</t>
  </si>
  <si>
    <t>Расшифровка общей стоимости проекта</t>
  </si>
  <si>
    <t>Конкретные направления расходования средств</t>
  </si>
  <si>
    <t>Стоимость, тыс.руб, в т.ч.:</t>
  </si>
  <si>
    <t>За счёт собственных средств</t>
  </si>
  <si>
    <t>За счёт заёмных средств</t>
  </si>
  <si>
    <t>Итого</t>
  </si>
  <si>
    <t>из них за счёт микрозайма</t>
  </si>
  <si>
    <t>Период оплаты</t>
  </si>
  <si>
    <t>№</t>
  </si>
  <si>
    <t>Общая информация о проекте</t>
  </si>
  <si>
    <t>Отрасль деятельности</t>
  </si>
  <si>
    <t>Чем обусловлен выбор отрасли</t>
  </si>
  <si>
    <t>Опыт работы в данной отрасли и в каком качестве</t>
  </si>
  <si>
    <t>Наименование товаров, услуг и их характеристики</t>
  </si>
  <si>
    <t>Кто является потенциальными клиентами/покупателями?</t>
  </si>
  <si>
    <t>Каким способом планируете привлекать клиентов/покупателей?</t>
  </si>
  <si>
    <t>Кто является основными конкурентами?</t>
  </si>
  <si>
    <t>Чем Ваши товары/услуги будут отличаться от товаров/услуг конкурентов?</t>
  </si>
  <si>
    <t>Планируемое место ведения деятельности</t>
  </si>
  <si>
    <t>Финансовый анализ проекта</t>
  </si>
  <si>
    <t>Укажите основные виды услуг/товаров</t>
  </si>
  <si>
    <t>…</t>
  </si>
  <si>
    <t>Стоимость единицы, руб.</t>
  </si>
  <si>
    <t>Планируемый объём реализации в мес.</t>
  </si>
  <si>
    <t>Себестоимость единицы, руб.</t>
  </si>
  <si>
    <t>при необходимости добавьте/удалите строки</t>
  </si>
  <si>
    <t>Обоснование расчёта себестоимости продукции</t>
  </si>
  <si>
    <t>Таблица по персоналу для реализации проекта</t>
  </si>
  <si>
    <t>Должность</t>
  </si>
  <si>
    <t>Кол-во человек</t>
  </si>
  <si>
    <t>З/п на руки, руб.</t>
  </si>
  <si>
    <t>Начисления</t>
  </si>
  <si>
    <t>Всего расходов</t>
  </si>
  <si>
    <t>Дата начала приёма</t>
  </si>
  <si>
    <t>Накладные расходы (постоянные затраты)</t>
  </si>
  <si>
    <t>Аренда</t>
  </si>
  <si>
    <t>Коммунальные услуги</t>
  </si>
  <si>
    <t>Транспортные расходы</t>
  </si>
  <si>
    <t>Оплата проезда в отпуск</t>
  </si>
  <si>
    <t>Ремонт основных средств</t>
  </si>
  <si>
    <t>Реклама/сайт/телефония/интернет</t>
  </si>
  <si>
    <t>Банковские/юридические услуги</t>
  </si>
  <si>
    <t>Налоги, пошлины</t>
  </si>
  <si>
    <t>Оплата процентов по кредитам</t>
  </si>
  <si>
    <t>Начало оплаты (после получения микрозайма)</t>
  </si>
  <si>
    <t>Размер расходов в мес., тыс.руб</t>
  </si>
  <si>
    <t>Комментарии</t>
  </si>
  <si>
    <t>Возврат кредитов/займов</t>
  </si>
  <si>
    <t>Дата возврата по договору</t>
  </si>
  <si>
    <t>Сумма кредита/займа, тыс.руб</t>
  </si>
  <si>
    <t>Остаток задолженности, тыс.руб</t>
  </si>
  <si>
    <t>Обеспечение</t>
  </si>
  <si>
    <t>Кредитор, номер и дата договора</t>
  </si>
  <si>
    <t>рублей</t>
  </si>
  <si>
    <t>Собственные средства</t>
  </si>
  <si>
    <t>Заемные средства</t>
  </si>
  <si>
    <t>уже осуществленные вложения</t>
  </si>
  <si>
    <t>План на год</t>
  </si>
  <si>
    <t>Всего, 12 мес</t>
  </si>
  <si>
    <t>ИТОГО</t>
  </si>
  <si>
    <t>Месяц :</t>
  </si>
  <si>
    <t>1-12 мес</t>
  </si>
  <si>
    <t>13-24 мес</t>
  </si>
  <si>
    <t>25-36 мес</t>
  </si>
  <si>
    <t>Вложения/план финансирования (перечислить)</t>
  </si>
  <si>
    <t>Аккумулированные вложения</t>
  </si>
  <si>
    <t>Выручка</t>
  </si>
  <si>
    <t>Субсидии, возмещения</t>
  </si>
  <si>
    <t>Себестоимость  (описать затраты)</t>
  </si>
  <si>
    <t>Прочие расходы (...)</t>
  </si>
  <si>
    <t>Валовая прибыль</t>
  </si>
  <si>
    <t xml:space="preserve">Налог на имущество </t>
  </si>
  <si>
    <t>Налоги из прибыли</t>
  </si>
  <si>
    <t>Чистая прибыль</t>
  </si>
  <si>
    <t>Аккумулированная прибыль</t>
  </si>
  <si>
    <t>Возврат займов</t>
  </si>
  <si>
    <t>Окупаемость проекта</t>
  </si>
  <si>
    <t>Всего вложений</t>
  </si>
  <si>
    <t>Всего прибыли</t>
  </si>
  <si>
    <t>Финансовый результат за период кредитования</t>
  </si>
  <si>
    <t xml:space="preserve">Месяц оперативной безубыточности </t>
  </si>
  <si>
    <t>Месяц оперативной окупаемости</t>
  </si>
  <si>
    <t xml:space="preserve">Месяц полной окупаемости проекта </t>
  </si>
  <si>
    <t>Получено займов</t>
  </si>
  <si>
    <t>ИНВЕСТИЦИОННЫЕ ВЛОЖЕНИЯ</t>
  </si>
  <si>
    <t>ДОХОДЫ</t>
  </si>
  <si>
    <t>РАСХОДЫ</t>
  </si>
  <si>
    <t>Заработная плата</t>
  </si>
  <si>
    <t>Отчисления из ФОТ</t>
  </si>
  <si>
    <t>Остаток денежных средств на начало месяца</t>
  </si>
  <si>
    <t>тыс.руб.</t>
  </si>
  <si>
    <t>Остаток денежных средств на конец месяца</t>
  </si>
  <si>
    <t xml:space="preserve">Проценты за кредит </t>
  </si>
  <si>
    <t>текущая деятельность</t>
  </si>
  <si>
    <t>Себестоимость по текущей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</si>
</sst>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#,##0_ ;[Red]\-#,##0\ "/>
    <numFmt numFmtId="165" formatCode="mmm\ yy"/>
    <numFmt numFmtId="166" formatCode="mm/dd/yy"/>
    <numFmt numFmtId="167" formatCode="_-* #,##0.00\ _р_._-;\-* #,##0.00\ _р_._-;_-* &quot;-&quot;??\ _р_._-;_-@_-"/>
    <numFmt numFmtId="168" formatCode="_(&quot;$&quot;* #,##0.00_);_(&quot;$&quot;* \(#,##0.00\);_(&quot;$&quot;* &quot;-&quot;??_);_(@_)"/>
    <numFmt numFmtId="169" formatCode="_-* #,##0.00_-;\-* #,##0.00_-;_-* &quot;-&quot;??_-;_-@_-"/>
    <numFmt numFmtId="170" formatCode="_-* #,##0.00\ [$€-1]_-;\-* #,##0.00\ [$€-1]_-;_-* &quot;-&quot;??\ [$€-1]_-"/>
    <numFmt numFmtId="171" formatCode="_-* #,##0\ _р_._-;\-* #,##0\ _р_._-;_-* &quot;-&quot;\ 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"/>
    <numFmt numFmtId="175" formatCode="_ * #,##0.00_ ;_ * \-#,##0.00_ ;_ * &quot;-&quot;??_ ;_ @_ "/>
    <numFmt numFmtId="176" formatCode="_ * #,##0_ ;_ * \-#,##0_ ;_ * &quot;-&quot;_ ;_ @_ "/>
    <numFmt numFmtId="177" formatCode="_(&quot;$&quot;* #,##0_);_(&quot;$&quot;* \(#,##0\);_(&quot;$&quot;* &quot;-&quot;_);_(@_)"/>
    <numFmt numFmtId="178" formatCode="_-* #,##0\ _₽_-;\-* #,##0\ _₽_-;_-* &quot;-&quot;??\ _₽_-;_-@_-"/>
    <numFmt numFmtId="179" formatCode="#,##0_ ;\-#,##0\ "/>
    <numFmt numFmtId="180" formatCode="[$-419]mmmm\ yyyy;@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 Cyr"/>
    </font>
    <font>
      <sz val="9"/>
      <color indexed="12"/>
      <name val="Arial Narrow"/>
      <family val="2"/>
      <charset val="204"/>
    </font>
    <font>
      <sz val="9"/>
      <color indexed="9"/>
      <name val="Arial Narrow"/>
      <family val="2"/>
      <charset val="204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MS Sans Serif"/>
      <family val="2"/>
      <charset val="204"/>
    </font>
    <font>
      <b/>
      <sz val="12"/>
      <color indexed="8"/>
      <name val="Barclays Serif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6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Helv"/>
    </font>
    <font>
      <sz val="10"/>
      <color indexed="0"/>
      <name val="Helv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</borders>
  <cellStyleXfs count="15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2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166" fontId="16" fillId="0" borderId="1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" fillId="4" borderId="22">
      <alignment vertical="center"/>
    </xf>
    <xf numFmtId="0" fontId="8" fillId="0" borderId="0"/>
    <xf numFmtId="0" fontId="18" fillId="0" borderId="0" applyNumberFormat="0" applyFont="0" applyFill="0" applyBorder="0" applyAlignment="0" applyProtection="0">
      <alignment horizontal="left"/>
    </xf>
    <xf numFmtId="4" fontId="19" fillId="0" borderId="23" applyNumberFormat="0" applyProtection="0">
      <alignment horizontal="right" vertical="center"/>
    </xf>
    <xf numFmtId="0" fontId="20" fillId="0" borderId="1">
      <alignment horizontal="center"/>
    </xf>
    <xf numFmtId="0" fontId="21" fillId="0" borderId="0">
      <alignment vertical="top"/>
    </xf>
    <xf numFmtId="0" fontId="20" fillId="0" borderId="1">
      <alignment horizontal="center"/>
    </xf>
    <xf numFmtId="0" fontId="20" fillId="0" borderId="0">
      <alignment vertical="top"/>
    </xf>
    <xf numFmtId="0" fontId="22" fillId="0" borderId="0" applyNumberFormat="0" applyFill="0" applyBorder="0" applyAlignment="0" applyProtection="0">
      <alignment vertical="top"/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1" fillId="0" borderId="0"/>
    <xf numFmtId="0" fontId="20" fillId="0" borderId="0">
      <alignment horizontal="right" vertical="top" wrapText="1"/>
    </xf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1">
      <alignment horizontal="center" wrapText="1"/>
    </xf>
    <xf numFmtId="0" fontId="21" fillId="0" borderId="0">
      <alignment vertical="top"/>
    </xf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1">
      <alignment horizontal="center" wrapText="1"/>
    </xf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1">
      <alignment horizontal="center"/>
    </xf>
    <xf numFmtId="0" fontId="20" fillId="0" borderId="1">
      <alignment horizontal="center" wrapText="1"/>
    </xf>
    <xf numFmtId="0" fontId="21" fillId="0" borderId="0"/>
    <xf numFmtId="0" fontId="26" fillId="0" borderId="0"/>
    <xf numFmtId="0" fontId="27" fillId="0" borderId="0"/>
    <xf numFmtId="0" fontId="20" fillId="0" borderId="0">
      <alignment horizontal="center"/>
    </xf>
    <xf numFmtId="171" fontId="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0" fillId="0" borderId="0">
      <alignment horizontal="left" vertical="top"/>
    </xf>
    <xf numFmtId="0" fontId="20" fillId="0" borderId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8" fillId="0" borderId="0"/>
    <xf numFmtId="168" fontId="28" fillId="0" borderId="0" applyFont="0" applyFill="0" applyBorder="0" applyAlignment="0" applyProtection="0"/>
    <xf numFmtId="177" fontId="28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 wrapText="1"/>
    </xf>
    <xf numFmtId="0" fontId="0" fillId="3" borderId="1" xfId="0" applyFill="1" applyBorder="1"/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0" xfId="0" applyFont="1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0" fillId="2" borderId="1" xfId="0" applyFill="1" applyBorder="1" applyAlignment="1">
      <alignment horizontal="right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9" fillId="0" borderId="0" xfId="2" applyFont="1" applyAlignment="1"/>
    <xf numFmtId="1" fontId="9" fillId="4" borderId="0" xfId="3" applyNumberFormat="1" applyFont="1" applyFill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1" fontId="9" fillId="4" borderId="0" xfId="3" applyNumberFormat="1" applyFont="1" applyFill="1" applyBorder="1" applyAlignment="1" applyProtection="1">
      <alignment horizontal="center"/>
    </xf>
    <xf numFmtId="0" fontId="9" fillId="0" borderId="0" xfId="2" applyFont="1"/>
    <xf numFmtId="1" fontId="9" fillId="4" borderId="0" xfId="3" applyNumberFormat="1" applyFont="1" applyFill="1" applyBorder="1" applyAlignment="1" applyProtection="1">
      <alignment horizontal="center"/>
      <protection locked="0"/>
    </xf>
    <xf numFmtId="1" fontId="9" fillId="5" borderId="0" xfId="3" applyNumberFormat="1" applyFont="1" applyFill="1" applyBorder="1" applyAlignment="1" applyProtection="1">
      <alignment horizontal="center"/>
    </xf>
    <xf numFmtId="0" fontId="9" fillId="5" borderId="0" xfId="2" applyFont="1" applyFill="1"/>
    <xf numFmtId="1" fontId="12" fillId="5" borderId="0" xfId="3" applyNumberFormat="1" applyFont="1" applyFill="1" applyBorder="1" applyAlignment="1" applyProtection="1">
      <alignment horizontal="center"/>
    </xf>
    <xf numFmtId="0" fontId="9" fillId="3" borderId="1" xfId="2" applyFont="1" applyFill="1" applyBorder="1"/>
    <xf numFmtId="1" fontId="12" fillId="4" borderId="0" xfId="3" applyNumberFormat="1" applyFont="1" applyFill="1" applyBorder="1" applyAlignment="1" applyProtection="1">
      <alignment horizont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3" fontId="9" fillId="3" borderId="1" xfId="3" applyNumberFormat="1" applyFont="1" applyFill="1" applyBorder="1" applyProtection="1">
      <protection locked="0"/>
    </xf>
    <xf numFmtId="1" fontId="15" fillId="4" borderId="0" xfId="3" applyNumberFormat="1" applyFont="1" applyFill="1" applyBorder="1" applyAlignment="1" applyProtection="1">
      <alignment horizontal="center"/>
    </xf>
    <xf numFmtId="0" fontId="9" fillId="3" borderId="4" xfId="2" applyFont="1" applyFill="1" applyBorder="1"/>
    <xf numFmtId="165" fontId="9" fillId="3" borderId="6" xfId="3" applyNumberFormat="1" applyFont="1" applyFill="1" applyBorder="1" applyAlignment="1" applyProtection="1">
      <alignment horizontal="center" vertical="center"/>
    </xf>
    <xf numFmtId="178" fontId="9" fillId="3" borderId="1" xfId="1" quotePrefix="1" applyNumberFormat="1" applyFont="1" applyFill="1" applyBorder="1" applyAlignment="1" applyProtection="1">
      <alignment horizontal="center" vertical="center"/>
    </xf>
    <xf numFmtId="0" fontId="9" fillId="3" borderId="0" xfId="2" applyFont="1" applyFill="1" applyAlignment="1"/>
    <xf numFmtId="1" fontId="9" fillId="3" borderId="0" xfId="3" applyNumberFormat="1" applyFont="1" applyFill="1" applyBorder="1" applyAlignment="1" applyProtection="1">
      <alignment horizontal="center" vertical="center"/>
    </xf>
    <xf numFmtId="1" fontId="9" fillId="3" borderId="0" xfId="3" applyNumberFormat="1" applyFont="1" applyFill="1" applyAlignment="1" applyProtection="1">
      <alignment horizontal="center" vertical="center"/>
    </xf>
    <xf numFmtId="1" fontId="9" fillId="3" borderId="8" xfId="3" applyNumberFormat="1" applyFont="1" applyFill="1" applyBorder="1" applyAlignment="1" applyProtection="1">
      <alignment horizontal="center" vertical="center"/>
    </xf>
    <xf numFmtId="1" fontId="9" fillId="3" borderId="9" xfId="3" applyNumberFormat="1" applyFont="1" applyFill="1" applyBorder="1" applyAlignment="1" applyProtection="1">
      <alignment horizontal="center" vertical="center"/>
    </xf>
    <xf numFmtId="1" fontId="9" fillId="3" borderId="10" xfId="3" applyNumberFormat="1" applyFont="1" applyFill="1" applyBorder="1" applyAlignment="1" applyProtection="1">
      <alignment horizontal="center" vertical="center"/>
    </xf>
    <xf numFmtId="1" fontId="9" fillId="3" borderId="11" xfId="3" applyNumberFormat="1" applyFont="1" applyFill="1" applyBorder="1" applyAlignment="1" applyProtection="1">
      <alignment horizontal="center" vertical="center"/>
    </xf>
    <xf numFmtId="165" fontId="9" fillId="3" borderId="0" xfId="3" applyNumberFormat="1" applyFont="1" applyFill="1" applyBorder="1" applyAlignment="1" applyProtection="1">
      <alignment horizontal="center" vertical="center"/>
    </xf>
    <xf numFmtId="165" fontId="9" fillId="3" borderId="0" xfId="3" quotePrefix="1" applyNumberFormat="1" applyFont="1" applyFill="1" applyBorder="1" applyAlignment="1" applyProtection="1">
      <alignment horizontal="center" vertical="center"/>
    </xf>
    <xf numFmtId="165" fontId="9" fillId="3" borderId="5" xfId="3" applyNumberFormat="1" applyFont="1" applyFill="1" applyBorder="1" applyAlignment="1" applyProtection="1">
      <alignment horizontal="center" vertical="center"/>
    </xf>
    <xf numFmtId="1" fontId="9" fillId="3" borderId="1" xfId="3" applyNumberFormat="1" applyFont="1" applyFill="1" applyBorder="1" applyAlignment="1" applyProtection="1">
      <alignment horizontal="center" vertical="center"/>
    </xf>
    <xf numFmtId="1" fontId="12" fillId="3" borderId="1" xfId="3" applyNumberFormat="1" applyFont="1" applyFill="1" applyBorder="1" applyAlignment="1" applyProtection="1">
      <alignment horizontal="center" vertical="center" wrapText="1"/>
    </xf>
    <xf numFmtId="178" fontId="9" fillId="3" borderId="1" xfId="1" applyNumberFormat="1" applyFont="1" applyFill="1" applyBorder="1" applyAlignment="1" applyProtection="1">
      <alignment horizontal="center" vertical="center" wrapText="1"/>
    </xf>
    <xf numFmtId="179" fontId="9" fillId="3" borderId="1" xfId="1" applyNumberFormat="1" applyFont="1" applyFill="1" applyBorder="1" applyAlignment="1" applyProtection="1">
      <alignment horizontal="center" vertical="center"/>
    </xf>
    <xf numFmtId="1" fontId="12" fillId="3" borderId="1" xfId="3" applyNumberFormat="1" applyFont="1" applyFill="1" applyBorder="1" applyAlignment="1" applyProtection="1">
      <alignment horizontal="left" vertical="center" wrapText="1"/>
    </xf>
    <xf numFmtId="3" fontId="12" fillId="3" borderId="1" xfId="3" applyNumberFormat="1" applyFont="1" applyFill="1" applyBorder="1" applyAlignment="1" applyProtection="1">
      <alignment vertical="center"/>
    </xf>
    <xf numFmtId="1" fontId="9" fillId="3" borderId="1" xfId="3" applyNumberFormat="1" applyFont="1" applyFill="1" applyBorder="1" applyAlignment="1" applyProtection="1">
      <alignment horizontal="left" wrapText="1"/>
      <protection locked="0"/>
    </xf>
    <xf numFmtId="3" fontId="9" fillId="3" borderId="1" xfId="3" applyNumberFormat="1" applyFont="1" applyFill="1" applyBorder="1" applyProtection="1"/>
    <xf numFmtId="1" fontId="9" fillId="3" borderId="1" xfId="3" applyNumberFormat="1" applyFont="1" applyFill="1" applyBorder="1" applyAlignment="1" applyProtection="1">
      <alignment horizontal="left"/>
      <protection locked="0"/>
    </xf>
    <xf numFmtId="3" fontId="9" fillId="3" borderId="1" xfId="3" applyNumberFormat="1" applyFont="1" applyFill="1" applyBorder="1" applyAlignment="1" applyProtection="1">
      <alignment horizontal="left"/>
      <protection locked="0"/>
    </xf>
    <xf numFmtId="1" fontId="12" fillId="3" borderId="1" xfId="3" applyNumberFormat="1" applyFont="1" applyFill="1" applyBorder="1" applyAlignment="1" applyProtection="1">
      <alignment horizontal="left"/>
    </xf>
    <xf numFmtId="3" fontId="12" fillId="3" borderId="1" xfId="3" applyNumberFormat="1" applyFont="1" applyFill="1" applyBorder="1" applyProtection="1"/>
    <xf numFmtId="1" fontId="9" fillId="3" borderId="0" xfId="3" applyNumberFormat="1" applyFont="1" applyFill="1" applyBorder="1" applyAlignment="1" applyProtection="1">
      <alignment horizontal="center"/>
    </xf>
    <xf numFmtId="1" fontId="9" fillId="3" borderId="0" xfId="3" applyNumberFormat="1" applyFont="1" applyFill="1" applyBorder="1" applyAlignment="1" applyProtection="1">
      <alignment horizontal="left"/>
    </xf>
    <xf numFmtId="3" fontId="9" fillId="3" borderId="0" xfId="3" applyNumberFormat="1" applyFont="1" applyFill="1" applyBorder="1" applyProtection="1"/>
    <xf numFmtId="1" fontId="12" fillId="3" borderId="1" xfId="3" applyNumberFormat="1" applyFont="1" applyFill="1" applyBorder="1" applyAlignment="1" applyProtection="1">
      <alignment horizontal="left" wrapText="1"/>
    </xf>
    <xf numFmtId="1" fontId="9" fillId="3" borderId="1" xfId="3" applyNumberFormat="1" applyFont="1" applyFill="1" applyBorder="1" applyAlignment="1" applyProtection="1">
      <alignment horizontal="left" wrapText="1"/>
    </xf>
    <xf numFmtId="1" fontId="9" fillId="3" borderId="0" xfId="3" applyNumberFormat="1" applyFont="1" applyFill="1" applyBorder="1" applyAlignment="1" applyProtection="1">
      <alignment horizontal="left" wrapText="1"/>
    </xf>
    <xf numFmtId="1" fontId="12" fillId="3" borderId="4" xfId="3" applyNumberFormat="1" applyFont="1" applyFill="1" applyBorder="1" applyAlignment="1" applyProtection="1">
      <alignment horizontal="left" wrapText="1"/>
    </xf>
    <xf numFmtId="0" fontId="9" fillId="3" borderId="0" xfId="2" applyFont="1" applyFill="1"/>
    <xf numFmtId="1" fontId="9" fillId="3" borderId="4" xfId="3" applyNumberFormat="1" applyFont="1" applyFill="1" applyBorder="1" applyAlignment="1" applyProtection="1">
      <alignment horizontal="left" wrapText="1"/>
      <protection locked="0"/>
    </xf>
    <xf numFmtId="1" fontId="14" fillId="3" borderId="1" xfId="3" applyNumberFormat="1" applyFont="1" applyFill="1" applyBorder="1" applyAlignment="1" applyProtection="1">
      <alignment horizontal="left" wrapText="1"/>
      <protection locked="0"/>
    </xf>
    <xf numFmtId="1" fontId="12" fillId="3" borderId="0" xfId="3" applyNumberFormat="1" applyFont="1" applyFill="1" applyBorder="1" applyAlignment="1" applyProtection="1">
      <alignment horizontal="center"/>
    </xf>
    <xf numFmtId="1" fontId="12" fillId="3" borderId="1" xfId="3" applyNumberFormat="1" applyFont="1" applyFill="1" applyBorder="1" applyAlignment="1" applyProtection="1">
      <alignment horizontal="left" wrapText="1"/>
      <protection locked="0"/>
    </xf>
    <xf numFmtId="1" fontId="9" fillId="3" borderId="1" xfId="3" applyNumberFormat="1" applyFont="1" applyFill="1" applyBorder="1" applyAlignment="1" applyProtection="1">
      <alignment horizontal="left" vertical="center" wrapText="1"/>
      <protection locked="0"/>
    </xf>
    <xf numFmtId="1" fontId="15" fillId="3" borderId="0" xfId="3" applyNumberFormat="1" applyFont="1" applyFill="1" applyBorder="1" applyAlignment="1" applyProtection="1">
      <alignment horizontal="center"/>
    </xf>
    <xf numFmtId="1" fontId="15" fillId="3" borderId="0" xfId="3" applyNumberFormat="1" applyFont="1" applyFill="1" applyBorder="1" applyAlignment="1" applyProtection="1">
      <alignment horizontal="left" wrapText="1"/>
    </xf>
    <xf numFmtId="3" fontId="15" fillId="3" borderId="1" xfId="3" applyNumberFormat="1" applyFont="1" applyFill="1" applyBorder="1" applyProtection="1"/>
    <xf numFmtId="3" fontId="15" fillId="3" borderId="0" xfId="3" applyNumberFormat="1" applyFont="1" applyFill="1" applyBorder="1" applyProtection="1"/>
    <xf numFmtId="0" fontId="12" fillId="3" borderId="0" xfId="2" applyFont="1" applyFill="1" applyAlignment="1">
      <alignment wrapText="1"/>
    </xf>
    <xf numFmtId="1" fontId="15" fillId="3" borderId="1" xfId="3" applyNumberFormat="1" applyFont="1" applyFill="1" applyBorder="1" applyAlignment="1" applyProtection="1">
      <alignment horizontal="left" wrapText="1"/>
    </xf>
    <xf numFmtId="3" fontId="31" fillId="3" borderId="1" xfId="3" applyNumberFormat="1" applyFont="1" applyFill="1" applyBorder="1" applyProtection="1"/>
    <xf numFmtId="1" fontId="9" fillId="3" borderId="2" xfId="3" applyNumberFormat="1" applyFont="1" applyFill="1" applyBorder="1" applyAlignment="1" applyProtection="1">
      <alignment horizontal="left"/>
    </xf>
    <xf numFmtId="1" fontId="9" fillId="3" borderId="24" xfId="3" applyNumberFormat="1" applyFont="1" applyFill="1" applyBorder="1" applyAlignment="1" applyProtection="1">
      <alignment horizontal="left"/>
    </xf>
    <xf numFmtId="3" fontId="9" fillId="3" borderId="7" xfId="3" applyNumberFormat="1" applyFont="1" applyFill="1" applyBorder="1" applyProtection="1"/>
    <xf numFmtId="1" fontId="9" fillId="3" borderId="0" xfId="3" applyNumberFormat="1" applyFont="1" applyFill="1" applyProtection="1"/>
    <xf numFmtId="3" fontId="9" fillId="3" borderId="0" xfId="3" applyNumberFormat="1" applyFont="1" applyFill="1" applyProtection="1"/>
    <xf numFmtId="1" fontId="9" fillId="3" borderId="3" xfId="3" applyNumberFormat="1" applyFont="1" applyFill="1" applyBorder="1" applyAlignment="1" applyProtection="1">
      <alignment horizontal="left"/>
    </xf>
    <xf numFmtId="164" fontId="12" fillId="3" borderId="1" xfId="3" applyNumberFormat="1" applyFont="1" applyFill="1" applyBorder="1" applyProtection="1"/>
    <xf numFmtId="1" fontId="9" fillId="3" borderId="8" xfId="3" applyNumberFormat="1" applyFont="1" applyFill="1" applyBorder="1" applyAlignment="1" applyProtection="1">
      <alignment horizontal="left"/>
    </xf>
    <xf numFmtId="1" fontId="9" fillId="3" borderId="9" xfId="3" applyNumberFormat="1" applyFont="1" applyFill="1" applyBorder="1" applyAlignment="1" applyProtection="1">
      <alignment horizontal="left"/>
    </xf>
    <xf numFmtId="164" fontId="12" fillId="3" borderId="0" xfId="3" applyNumberFormat="1" applyFont="1" applyFill="1" applyBorder="1" applyProtection="1"/>
    <xf numFmtId="1" fontId="12" fillId="3" borderId="12" xfId="3" applyNumberFormat="1" applyFont="1" applyFill="1" applyBorder="1" applyAlignment="1" applyProtection="1">
      <alignment horizontal="left"/>
    </xf>
    <xf numFmtId="1" fontId="12" fillId="3" borderId="13" xfId="3" applyNumberFormat="1" applyFont="1" applyFill="1" applyBorder="1" applyAlignment="1" applyProtection="1">
      <alignment horizontal="left"/>
    </xf>
    <xf numFmtId="1" fontId="12" fillId="3" borderId="14" xfId="3" applyNumberFormat="1" applyFont="1" applyFill="1" applyBorder="1" applyAlignment="1" applyProtection="1">
      <alignment horizontal="left"/>
    </xf>
    <xf numFmtId="1" fontId="9" fillId="3" borderId="15" xfId="3" applyNumberFormat="1" applyFont="1" applyFill="1" applyBorder="1" applyAlignment="1" applyProtection="1">
      <alignment horizontal="left"/>
    </xf>
    <xf numFmtId="3" fontId="9" fillId="3" borderId="16" xfId="3" applyNumberFormat="1" applyFont="1" applyFill="1" applyBorder="1" applyProtection="1">
      <protection locked="0"/>
    </xf>
    <xf numFmtId="1" fontId="12" fillId="3" borderId="17" xfId="3" applyNumberFormat="1" applyFont="1" applyFill="1" applyBorder="1" applyAlignment="1" applyProtection="1">
      <alignment horizontal="left"/>
    </xf>
    <xf numFmtId="1" fontId="12" fillId="3" borderId="18" xfId="3" applyNumberFormat="1" applyFont="1" applyFill="1" applyBorder="1" applyAlignment="1" applyProtection="1">
      <alignment horizontal="left"/>
    </xf>
    <xf numFmtId="1" fontId="12" fillId="3" borderId="19" xfId="3" applyNumberFormat="1" applyFont="1" applyFill="1" applyBorder="1" applyAlignment="1" applyProtection="1">
      <alignment horizontal="left"/>
    </xf>
    <xf numFmtId="1" fontId="12" fillId="3" borderId="20" xfId="3" applyNumberFormat="1" applyFont="1" applyFill="1" applyBorder="1" applyAlignment="1" applyProtection="1">
      <alignment horizontal="left"/>
    </xf>
    <xf numFmtId="3" fontId="9" fillId="3" borderId="21" xfId="3" applyNumberFormat="1" applyFont="1" applyFill="1" applyBorder="1" applyProtection="1">
      <protection locked="0"/>
    </xf>
    <xf numFmtId="178" fontId="9" fillId="2" borderId="1" xfId="1" applyNumberFormat="1" applyFont="1" applyFill="1" applyBorder="1" applyAlignment="1" applyProtection="1">
      <alignment horizontal="center" vertical="center"/>
    </xf>
    <xf numFmtId="1" fontId="9" fillId="2" borderId="1" xfId="3" applyNumberFormat="1" applyFont="1" applyFill="1" applyBorder="1" applyAlignment="1" applyProtection="1">
      <alignment horizontal="left" wrapText="1"/>
      <protection locked="0"/>
    </xf>
    <xf numFmtId="3" fontId="9" fillId="2" borderId="1" xfId="3" applyNumberFormat="1" applyFont="1" applyFill="1" applyBorder="1" applyProtection="1"/>
    <xf numFmtId="1" fontId="9" fillId="2" borderId="1" xfId="3" applyNumberFormat="1" applyFont="1" applyFill="1" applyBorder="1" applyAlignment="1" applyProtection="1">
      <alignment horizontal="left"/>
      <protection locked="0"/>
    </xf>
    <xf numFmtId="3" fontId="9" fillId="2" borderId="1" xfId="2" applyNumberFormat="1" applyFont="1" applyFill="1" applyBorder="1"/>
    <xf numFmtId="3" fontId="9" fillId="2" borderId="1" xfId="3" applyNumberFormat="1" applyFont="1" applyFill="1" applyBorder="1" applyAlignment="1" applyProtection="1">
      <alignment horizontal="left"/>
      <protection locked="0"/>
    </xf>
    <xf numFmtId="3" fontId="9" fillId="2" borderId="0" xfId="2" applyNumberFormat="1" applyFont="1" applyFill="1"/>
    <xf numFmtId="3" fontId="9" fillId="2" borderId="1" xfId="3" applyNumberFormat="1" applyFont="1" applyFill="1" applyBorder="1" applyProtection="1">
      <protection locked="0"/>
    </xf>
    <xf numFmtId="1" fontId="12" fillId="2" borderId="1" xfId="3" applyNumberFormat="1" applyFont="1" applyFill="1" applyBorder="1" applyAlignment="1" applyProtection="1">
      <alignment horizontal="left"/>
    </xf>
    <xf numFmtId="1" fontId="9" fillId="2" borderId="1" xfId="3" applyNumberFormat="1" applyFont="1" applyFill="1" applyBorder="1" applyAlignment="1" applyProtection="1">
      <alignment horizontal="left" wrapText="1"/>
    </xf>
    <xf numFmtId="1" fontId="14" fillId="2" borderId="1" xfId="3" applyNumberFormat="1" applyFont="1" applyFill="1" applyBorder="1" applyAlignment="1" applyProtection="1">
      <alignment horizontal="left" wrapText="1"/>
      <protection locked="0"/>
    </xf>
    <xf numFmtId="1" fontId="9" fillId="2" borderId="1" xfId="3" applyNumberFormat="1" applyFont="1" applyFill="1" applyBorder="1" applyAlignment="1" applyProtection="1">
      <alignment horizontal="left" vertical="center" wrapText="1"/>
      <protection locked="0"/>
    </xf>
    <xf numFmtId="3" fontId="9" fillId="2" borderId="1" xfId="3" applyNumberFormat="1" applyFont="1" applyFill="1" applyBorder="1" applyAlignment="1" applyProtection="1">
      <alignment vertical="center"/>
      <protection locked="0"/>
    </xf>
    <xf numFmtId="1" fontId="15" fillId="2" borderId="0" xfId="3" applyNumberFormat="1" applyFont="1" applyFill="1" applyBorder="1" applyAlignment="1" applyProtection="1">
      <alignment horizontal="left" wrapText="1"/>
    </xf>
    <xf numFmtId="3" fontId="0" fillId="2" borderId="1" xfId="0" applyNumberFormat="1" applyFill="1" applyBorder="1"/>
    <xf numFmtId="3" fontId="0" fillId="3" borderId="1" xfId="0" applyNumberFormat="1" applyFill="1" applyBorder="1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80" fontId="0" fillId="2" borderId="1" xfId="0" applyNumberFormat="1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180" fontId="0" fillId="2" borderId="1" xfId="0" applyNumberFormat="1" applyFill="1" applyBorder="1" applyAlignment="1">
      <alignment horizontal="left" vertical="top"/>
    </xf>
    <xf numFmtId="0" fontId="0" fillId="2" borderId="2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43" fontId="3" fillId="2" borderId="1" xfId="1" applyFont="1" applyFill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3" borderId="0" xfId="2" applyFont="1" applyFill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9" fillId="3" borderId="0" xfId="2" applyFont="1" applyFill="1" applyAlignment="1">
      <alignment horizontal="right" vertical="top" wrapText="1"/>
    </xf>
    <xf numFmtId="1" fontId="9" fillId="3" borderId="6" xfId="3" applyNumberFormat="1" applyFont="1" applyFill="1" applyBorder="1" applyAlignment="1" applyProtection="1">
      <alignment horizontal="center" vertical="center" wrapText="1"/>
    </xf>
    <xf numFmtId="1" fontId="9" fillId="3" borderId="11" xfId="3" applyNumberFormat="1" applyFont="1" applyFill="1" applyBorder="1" applyAlignment="1" applyProtection="1">
      <alignment horizontal="center" vertical="center" wrapText="1"/>
    </xf>
    <xf numFmtId="1" fontId="29" fillId="3" borderId="1" xfId="3" applyNumberFormat="1" applyFont="1" applyFill="1" applyBorder="1" applyAlignment="1" applyProtection="1">
      <alignment horizontal="center" vertical="center" textRotation="90"/>
    </xf>
    <xf numFmtId="1" fontId="11" fillId="3" borderId="6" xfId="3" applyNumberFormat="1" applyFont="1" applyFill="1" applyBorder="1" applyAlignment="1" applyProtection="1">
      <alignment horizontal="center" textRotation="90"/>
      <protection locked="0"/>
    </xf>
    <xf numFmtId="1" fontId="11" fillId="3" borderId="11" xfId="3" applyNumberFormat="1" applyFont="1" applyFill="1" applyBorder="1" applyAlignment="1" applyProtection="1">
      <alignment horizontal="center" textRotation="90"/>
      <protection locked="0"/>
    </xf>
    <xf numFmtId="1" fontId="11" fillId="3" borderId="7" xfId="3" applyNumberFormat="1" applyFont="1" applyFill="1" applyBorder="1" applyAlignment="1" applyProtection="1">
      <alignment horizontal="center" textRotation="90"/>
      <protection locked="0"/>
    </xf>
    <xf numFmtId="1" fontId="30" fillId="3" borderId="6" xfId="3" applyNumberFormat="1" applyFont="1" applyFill="1" applyBorder="1" applyAlignment="1" applyProtection="1">
      <alignment horizontal="center" textRotation="90"/>
    </xf>
    <xf numFmtId="1" fontId="30" fillId="3" borderId="11" xfId="3" applyNumberFormat="1" applyFont="1" applyFill="1" applyBorder="1" applyAlignment="1" applyProtection="1">
      <alignment horizontal="center" textRotation="90"/>
    </xf>
    <xf numFmtId="1" fontId="30" fillId="3" borderId="7" xfId="3" applyNumberFormat="1" applyFont="1" applyFill="1" applyBorder="1" applyAlignment="1" applyProtection="1">
      <alignment horizontal="center" textRotation="90"/>
    </xf>
    <xf numFmtId="3" fontId="0" fillId="0" borderId="0" xfId="0" applyNumberFormat="1"/>
  </cellXfs>
  <cellStyles count="157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%" xfId="6"/>
    <cellStyle name="_Technology MI September v2NB" xfId="7"/>
    <cellStyle name="_Technology MI September v2NB 2" xfId="8"/>
    <cellStyle name="=C:\WINNT\SYSTEM32\COMMAND.COM" xfId="9"/>
    <cellStyle name="9999/99/99" xfId="10"/>
    <cellStyle name="Comma_5)  Резюме" xfId="11"/>
    <cellStyle name="Currency_Axmann Utopia toolbox all_in_one" xfId="12"/>
    <cellStyle name="Dezimal_Utopia 5_1 to 5_22 update 21" xfId="13"/>
    <cellStyle name="Euro" xfId="14"/>
    <cellStyle name="Euro 2" xfId="15"/>
    <cellStyle name="New Markets operations Indicators" xfId="16"/>
    <cellStyle name="Normal_1)  Карточка" xfId="17"/>
    <cellStyle name="Normal_5)  Резюме" xfId="2"/>
    <cellStyle name="PSChar" xfId="18"/>
    <cellStyle name="SAPBEXstdItem" xfId="19"/>
    <cellStyle name="Акт" xfId="20"/>
    <cellStyle name="АктМТСН" xfId="21"/>
    <cellStyle name="ВедРесурсов" xfId="22"/>
    <cellStyle name="ВедРесурсовАкт" xfId="23"/>
    <cellStyle name="Гиперссылка 2" xfId="24"/>
    <cellStyle name="Денежный 2" xfId="25"/>
    <cellStyle name="Денежный 2 2" xfId="26"/>
    <cellStyle name="Индексы" xfId="27"/>
    <cellStyle name="Итоги" xfId="28"/>
    <cellStyle name="ИтогоАктБазЦ" xfId="29"/>
    <cellStyle name="ИтогоАктБИМ" xfId="30"/>
    <cellStyle name="ИтогоАктРесМет" xfId="31"/>
    <cellStyle name="ИтогоБазЦ" xfId="32"/>
    <cellStyle name="ИтогоБИМ" xfId="33"/>
    <cellStyle name="ИтогоРесМет" xfId="34"/>
    <cellStyle name="ЛокСмета" xfId="35"/>
    <cellStyle name="ЛокСмМТСН" xfId="36"/>
    <cellStyle name="М29" xfId="37"/>
    <cellStyle name="ОбСмета" xfId="38"/>
    <cellStyle name="Обычный" xfId="0" builtinId="0"/>
    <cellStyle name="Обычный 10" xfId="39"/>
    <cellStyle name="Обычный 11" xfId="40"/>
    <cellStyle name="Обычный 11 2" xfId="41"/>
    <cellStyle name="Обычный 11 2 2" xfId="42"/>
    <cellStyle name="Обычный 11 3" xfId="43"/>
    <cellStyle name="Обычный 12" xfId="44"/>
    <cellStyle name="Обычный 12 2" xfId="45"/>
    <cellStyle name="Обычный 12 2 2" xfId="46"/>
    <cellStyle name="Обычный 12 3" xfId="47"/>
    <cellStyle name="Обычный 13" xfId="48"/>
    <cellStyle name="Обычный 13 2" xfId="49"/>
    <cellStyle name="Обычный 14" xfId="50"/>
    <cellStyle name="Обычный 15" xfId="51"/>
    <cellStyle name="Обычный 15 2" xfId="52"/>
    <cellStyle name="Обычный 16" xfId="53"/>
    <cellStyle name="Обычный 16 2" xfId="54"/>
    <cellStyle name="Обычный 17" xfId="55"/>
    <cellStyle name="Обычный 17 2" xfId="56"/>
    <cellStyle name="Обычный 18" xfId="57"/>
    <cellStyle name="Обычный 18 2" xfId="58"/>
    <cellStyle name="Обычный 19" xfId="59"/>
    <cellStyle name="Обычный 2" xfId="60"/>
    <cellStyle name="Обычный 2 2" xfId="61"/>
    <cellStyle name="Обычный 2 2 2" xfId="62"/>
    <cellStyle name="Обычный 2 3" xfId="63"/>
    <cellStyle name="Обычный 2 4" xfId="64"/>
    <cellStyle name="Обычный 20" xfId="65"/>
    <cellStyle name="Обычный 3" xfId="66"/>
    <cellStyle name="Обычный 3 2" xfId="67"/>
    <cellStyle name="Обычный 3 3" xfId="68"/>
    <cellStyle name="Обычный 3 4" xfId="69"/>
    <cellStyle name="Обычный 3 4 2" xfId="70"/>
    <cellStyle name="Обычный 4" xfId="71"/>
    <cellStyle name="Обычный 4 2" xfId="72"/>
    <cellStyle name="Обычный 5" xfId="73"/>
    <cellStyle name="Обычный 5 2" xfId="74"/>
    <cellStyle name="Обычный 5 2 2" xfId="75"/>
    <cellStyle name="Обычный 5 2 2 2" xfId="76"/>
    <cellStyle name="Обычный 5 2 3" xfId="77"/>
    <cellStyle name="Обычный 5 3" xfId="78"/>
    <cellStyle name="Обычный 5 3 2" xfId="79"/>
    <cellStyle name="Обычный 5 4" xfId="80"/>
    <cellStyle name="Обычный 6" xfId="81"/>
    <cellStyle name="Обычный 6 2" xfId="82"/>
    <cellStyle name="Обычный 6 3" xfId="83"/>
    <cellStyle name="Обычный 6 3 2" xfId="84"/>
    <cellStyle name="Обычный 6 3 2 2" xfId="85"/>
    <cellStyle name="Обычный 6 3 3" xfId="86"/>
    <cellStyle name="Обычный 6 4" xfId="87"/>
    <cellStyle name="Обычный 7" xfId="88"/>
    <cellStyle name="Обычный 7 2" xfId="89"/>
    <cellStyle name="Обычный 7 2 2" xfId="90"/>
    <cellStyle name="Обычный 7 2 2 2" xfId="91"/>
    <cellStyle name="Обычный 7 2 3" xfId="92"/>
    <cellStyle name="Обычный 7 3" xfId="93"/>
    <cellStyle name="Обычный 7 3 2" xfId="94"/>
    <cellStyle name="Обычный 7 4" xfId="95"/>
    <cellStyle name="Обычный 8" xfId="96"/>
    <cellStyle name="Обычный 9" xfId="97"/>
    <cellStyle name="Обычный_CFSibir" xfId="3"/>
    <cellStyle name="Параметр" xfId="98"/>
    <cellStyle name="ПеременныеСметы" xfId="99"/>
    <cellStyle name="Процентный 2" xfId="100"/>
    <cellStyle name="Процентный 2 2" xfId="101"/>
    <cellStyle name="Процентный 3" xfId="102"/>
    <cellStyle name="Процентный 3 2" xfId="103"/>
    <cellStyle name="Процентный 3 2 2" xfId="104"/>
    <cellStyle name="Процентный 3 2 2 2" xfId="105"/>
    <cellStyle name="Процентный 3 2 3" xfId="106"/>
    <cellStyle name="Процентный 3 3" xfId="107"/>
    <cellStyle name="Процентный 3 3 2" xfId="108"/>
    <cellStyle name="Процентный 3 4" xfId="109"/>
    <cellStyle name="Процентный 4" xfId="110"/>
    <cellStyle name="Процентный 5" xfId="111"/>
    <cellStyle name="Процентный 5 2" xfId="112"/>
    <cellStyle name="Процентный 5 2 2" xfId="113"/>
    <cellStyle name="Процентный 5 3" xfId="114"/>
    <cellStyle name="РесСмета" xfId="115"/>
    <cellStyle name="СводкаСтоимРаб" xfId="116"/>
    <cellStyle name="СводРасч" xfId="117"/>
    <cellStyle name="Стиль 1" xfId="118"/>
    <cellStyle name="Стиль 2" xfId="119"/>
    <cellStyle name="Титул" xfId="120"/>
    <cellStyle name="Финансовый" xfId="1" builtinId="3"/>
    <cellStyle name="Финансовый [0] 2" xfId="121"/>
    <cellStyle name="Финансовый 10" xfId="122"/>
    <cellStyle name="Финансовый 11" xfId="123"/>
    <cellStyle name="Финансовый 12" xfId="124"/>
    <cellStyle name="Финансовый 2" xfId="125"/>
    <cellStyle name="Финансовый 2 2" xfId="126"/>
    <cellStyle name="Финансовый 2 2 2" xfId="127"/>
    <cellStyle name="Финансовый 2 2 3" xfId="128"/>
    <cellStyle name="Финансовый 3" xfId="129"/>
    <cellStyle name="Финансовый 3 2" xfId="130"/>
    <cellStyle name="Финансовый 3 2 2" xfId="131"/>
    <cellStyle name="Финансовый 3 2 2 2" xfId="132"/>
    <cellStyle name="Финансовый 3 2 3" xfId="133"/>
    <cellStyle name="Финансовый 3 3" xfId="134"/>
    <cellStyle name="Финансовый 3 3 2" xfId="135"/>
    <cellStyle name="Финансовый 3 4" xfId="136"/>
    <cellStyle name="Финансовый 3 4 2" xfId="137"/>
    <cellStyle name="Финансовый 3 5" xfId="138"/>
    <cellStyle name="Финансовый 4" xfId="139"/>
    <cellStyle name="Финансовый 4 2" xfId="140"/>
    <cellStyle name="Финансовый 5" xfId="141"/>
    <cellStyle name="Финансовый 5 2" xfId="142"/>
    <cellStyle name="Финансовый 5 2 2" xfId="143"/>
    <cellStyle name="Финансовый 5 3" xfId="144"/>
    <cellStyle name="Финансовый 6" xfId="145"/>
    <cellStyle name="Финансовый 6 2" xfId="146"/>
    <cellStyle name="Финансовый 7" xfId="147"/>
    <cellStyle name="Финансовый 8" xfId="148"/>
    <cellStyle name="Финансовый 9" xfId="149"/>
    <cellStyle name="Хвост" xfId="150"/>
    <cellStyle name="Экспертиза" xfId="151"/>
    <cellStyle name="桁区切り [0.00]_RESULTS" xfId="152"/>
    <cellStyle name="桁区切り_RESULTS" xfId="153"/>
    <cellStyle name="標準_RESULTS" xfId="154"/>
    <cellStyle name="通貨 [0.00]_RESULTS" xfId="155"/>
    <cellStyle name="通貨_RESULTS" xfId="156"/>
  </cellStyles>
  <dxfs count="4"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7760790654955E-2"/>
          <c:y val="3.4482839259213881E-2"/>
          <c:w val="0.95241974550462349"/>
          <c:h val="0.93333551594938891"/>
        </c:manualLayout>
      </c:layout>
      <c:lineChart>
        <c:grouping val="standard"/>
        <c:varyColors val="0"/>
        <c:ser>
          <c:idx val="0"/>
          <c:order val="0"/>
          <c:tx>
            <c:strRef>
              <c:f>'Расчёт проекта'!$C$19</c:f>
              <c:strCache>
                <c:ptCount val="1"/>
                <c:pt idx="0">
                  <c:v>Аккумулированные вложения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('Расчёт проекта'!$F$19:$X$19,'Расчёт проекта'!$Y$19:$AS$19)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'Расчёт проекта'!$C$51</c:f>
              <c:strCache>
                <c:ptCount val="1"/>
                <c:pt idx="0">
                  <c:v>Окупаемость проекта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('Расчёт проекта'!$F$51:$X$51,'Расчёт проекта'!$Y$51:$AS$51)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'Расчёт проекта'!$C$49</c:f>
              <c:strCache>
                <c:ptCount val="1"/>
                <c:pt idx="0">
                  <c:v>Аккумулированная прибыль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('Расчёт проекта'!$F$49:$X$49,'Расчёт проекта'!$Y$49:$AS$49)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21920"/>
        <c:axId val="107815680"/>
      </c:lineChart>
      <c:catAx>
        <c:axId val="1075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078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156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0752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69111331636296"/>
          <c:y val="0.62588315786369397"/>
          <c:w val="0.22338678815536933"/>
          <c:h val="0.3081992391400513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itchFamily="34" charset="0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53</xdr:row>
      <xdr:rowOff>0</xdr:rowOff>
    </xdr:from>
    <xdr:to>
      <xdr:col>24</xdr:col>
      <xdr:colOff>0</xdr:colOff>
      <xdr:row>76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0.11052</cdr:x>
      <cdr:y>0.20421</cdr:y>
    </cdr:from>
    <cdr:to>
      <cdr:x>0.12055</cdr:x>
      <cdr:y>0.26564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9561" y="844174"/>
          <a:ext cx="117031" cy="253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92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не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Q$\Regional_Development\Corporate_Business\buntova\Alberti\&#1050;&#1072;&#1088;&#1090;&#1086;&#1095;&#1082;&#1072;%20&#1082;&#1083;&#1080;&#1077;&#1085;&#1090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brovolskaya/Local%20Settings/Temporary%20Internet%20Files/Content.Outlook/UEGCBA7J/&#1057;&#1052;&#1055;%20&#1088;&#1077;&#1079;&#1102;&#1084;&#1077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1;&#1093;&#1086;&#1074;&#1072;/&#1069;&#1082;&#1089;&#1087;&#1086;&#1083;&#1080;&#1079;&#1080;&#1085;&#1075;/&#1047;&#1072;&#1082;&#1083;&#1102;&#1095;&#1077;&#1085;&#1080;&#1103;%20&#1087;&#1091;&#1089;&#1090;&#1099;&#1077;%20&#1092;&#1086;&#1088;&#1084;&#1099;/&#1047;&#1072;&#1082;&#1083;&#1102;&#1095;&#1077;&#1085;&#1080;&#1077;%20&#1069;&#1050;&#1057;&#1055;&#1054;%20&#1089;&#1074;&#1099;&#1096;&#1077;%2015%20&#1084;&#1083;&#1085;.%20&#1088;&#1091;&#1073;.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1;&#1093;&#1086;&#1074;&#1072;\&#1069;&#1082;&#1089;&#1087;&#1086;&#1083;&#1080;&#1079;&#1080;&#1085;&#1075;\&#1047;&#1072;&#1082;&#1083;&#1102;&#1095;&#1077;&#1085;&#1080;&#1103;%20&#1087;&#1091;&#1089;&#1090;&#1099;&#1077;%20&#1092;&#1086;&#1088;&#1084;&#1099;\&#1047;&#1072;&#1082;&#1083;&#1102;&#1095;&#1077;&#1085;&#1080;&#1077;%20&#1069;&#1050;&#1057;&#1055;&#1054;%20&#1089;&#1074;&#1099;&#1096;&#1077;%2015%20&#1084;&#1083;&#1085;.%20&#1088;&#1091;&#1073;.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lepskiy_aa/AppData/Local/Microsoft/Windows/Temporary%20Internet%20Files/Content.Outlook/5P6Z1QXC/&#1050;&#1086;&#1087;&#1080;&#1103;%20&#1047;&#1072;&#1082;&#1083;&#1102;&#1095;&#1077;&#1085;&#1080;&#1077;%20&#1087;&#1086;%20&#1087;&#1088;&#1086;&#1077;&#1082;&#1090;&#1091;%20-%2020%2007%201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C%20%20Users%20korotaeva_am%20Desktop%20&#1044;&#1086;&#1082;&#1091;&#1084;&#1077;&#1085;&#1090;&#1099;%20&#1050;&#1086;&#1088;&#1086;&#1090;&#1072;&#1077;&#1074;&#1072;%20&#1053;&#1055;&#1040;%20&#1057;&#1052;&#1055;,%20&#1040;&#1060;&#1061;&#1044;%20&#1050;&#1086;&#1087;&#1080;&#1103;%20&#1040;&#1060;&#1061;&#1044;5%20&#1086;&#1090;%20&#1051;&#1072;&#1089;&#1082;&#1080;&#1085;&#1072;%20&#1040;%2003.07.doc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brovolskaya/Local%20Settings/Temporary%20Internet%20Files/Content.Outlook/UEGCBA7J/&#1040;&#1085;&#1082;&#1077;&#1090;&#1072;_unprotect3%20(3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obrovolskaya\Local%20Settings\Temporary%20Internet%20Files\Content.Outlook\UEGCBA7J\&#1040;&#1085;&#1082;&#1077;&#1090;&#1072;_unprotect3%20(3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&#1040;&#1060;&#1061;&#1044;3.doc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http%20%20%20portal.atb.su%20sites%20normdocs%20Lists%20RegistrationDoc%20Attachments%2017054%202016112301-&#1055;%20&#1054;&#1073;%20&#1091;&#1090;&#1074;%20&#1055;&#1086;&#1088;&#1103;&#1076;&#1082;&#1072;%20&#1088;&#1072;&#1073;&#1086;&#1090;&#1099;%20&#1089;%20&#1087;&#1088;&#1086;&#1073;&#1083;%20&#1072;&#1082;&#1090;&#1080;&#1074;&#1072;&#1084;&#1080;%20&#1070;&#1051;%20&#1080;%20&#1048;&#1055;%20&#1074;%20&#171;&#1040;&#1079;&#1080;&#1072;&#1090;&#1089;&#1082;&#1086;-&#1058;&#1080;&#1093;&#1086;&#1086;&#1082;&#1077;&#1072;&#1085;&#1089;&#1082;&#1080;&#1081;%20&#1041;&#1072;&#1085;&#1082;&#187;%20(&#1055;&#1040;&#1054;).doc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skina/Local%20Settings/Temporary%20Internet%20Files/Content.Outlook/004Q5ZXZ/&#1047;&#1072;&#1082;&#1083;&#1102;&#1095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Q$\Documents%20and%20Settings\CreditRisk\Local%20Settings\Temporary%20Internet%20Files\OLKBF\&#1056;&#1077;&#1079;&#1102;&#1084;&#1077;%20&#1057;&#1084;&#1086;&#1083;&#108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skina\Local%20Settings\Temporary%20Internet%20Files\Content.Outlook\004Q5ZXZ\&#1047;&#1072;&#1082;&#1083;&#1102;&#1095;&#1077;&#1085;&#1080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0;&#1050;%20&#1056;&#1077;&#1079;&#1102;&#1084;&#1077;%20&#1087;&#1086;%20&#1084;&#1080;&#1082;&#1088;&#1086;&#1079;&#1072;&#1081;&#1084;&#1091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obrovolskaya\Local%20Settings\Temporary%20Internet%20Files\Content.Outlook\UEGCBA7J\&#1057;&#1052;&#1055;%20&#1088;&#1077;&#1079;&#1102;&#1084;&#107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%20%2010.52.3.35%20Provisions%20&#1044;&#1086;&#1082;&#1091;&#1084;&#1077;&#1085;&#1090;&#1072;&#1094;&#1080;&#1103;%20&#1076;&#1083;&#1103;%20&#1054;&#1050;&#1052;&#1041;%20&#1080;%20&#1054;&#1050;&#1050;&#1050;%20&#1054;&#1073;&#1097;&#1080;&#1077;%20&#1074;&#1086;&#1087;&#1088;&#1086;&#1089;&#1099;%20&#1082;&#1088;&#1077;&#1076;&#1080;&#1090;&#1086;&#1074;&#1072;&#1085;&#1080;&#1103;%20%20&#1080;%20&#1082;&#1086;&#1088;&#1087;&#1086;&#1088;&#1072;&#1090;.%20(&#1086;&#1090;&#1074;.%20&#1059;&#1054;&#1050;&#1050;&#1050;)%20&#1040;&#1085;&#1072;&#1083;&#1080;&#1079;%20&#1060;&#1061;&#1044;%20&#1048;&#1079;&#1084;.%20&#1055;&#1088;.%20&#8470;160703-&#1055;%20&#1086;&#1090;%2016.07.14%20&#1055;&#1086;&#1083;&#1086;&#1078;&#1077;&#1085;&#1080;&#1077;%20&#1086;%20&#1087;&#1086;&#1088;&#1103;&#1076;&#1082;&#1077;%20&#1040;&#1060;&#1061;&#1044;.do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ochenko_my/AppData/Local/Microsoft/Windows/Temporary%20Internet%20Files/Content.Outlook/JKR820DD/&#1056;&#1077;&#1079;&#1102;&#1084;&#1077;%20&#1040;&#1060;&#1061;&#1044;%20&#1052;&#1041;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C%20%20Users%20tempuser1%20Documents%20&#1054;&#1073;&#1097;&#1072;&#1103;%20&#1052;&#1050;&#1050;%20&#1063;&#1091;&#1082;&#1086;&#1090;&#1082;&#1080;%20&#1042;&#1085;&#1091;&#1090;&#1088;&#1077;&#1085;&#1085;&#1080;&#1077;%20&#1053;&#1044;%20&#1052;&#1077;&#1090;&#1086;&#1076;&#1080;&#1082;&#1072;%20&#1092;&#1080;&#1085;&#1072;&#1085;&#1089;&#1086;&#1074;&#1086;&#1075;&#1086;%20&#1072;&#1085;&#1072;&#1083;&#1080;&#1079;&#1072;%20&#1055;&#1086;&#1088;&#1103;&#1076;&#1086;&#1082;%20&#1082;&#1088;&#1077;&#1076;&#1080;&#1090;&#1086;&#1074;&#1072;&#1085;&#1080;&#1103;%20&#1052;&#1057;&#1041;.doc%20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user1/Documents/&#1040;&#1058;&#1041;/YFLJ/&#1079;&#1072;&#1082;&#1083;&#1102;&#1095;&#1077;&#1085;&#1080;&#1077;%20&#1052;&#1057;&#1041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ochenko_my/Desktop/&#1053;&#1086;&#1074;&#1072;&#1103;%20&#1084;&#1077;&#1090;&#1086;&#1076;&#1080;&#1082;&#1072;%20&#1057;&#1052;&#1055;/&#1053;&#1086;&#1074;&#1072;&#1103;%20&#1040;&#1085;&#1082;&#1077;&#1090;&#1072;%20&#1052;&#1051;%2007%2007%201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ochenko_my/AppData/Local/Microsoft/Windows/Temporary%20Internet%20Files/Content.Outlook/JKR820DD/&#1057;&#1052;&#1055;%20+%20&#1040;&#1060;&#1061;&#1044;+&#1084;&#1080;&#1082;&#1088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"/>
    </sheetNames>
    <sheetDataSet>
      <sheetData sheetId="0">
        <row r="1">
          <cell r="AW1" t="str">
            <v>нет</v>
          </cell>
          <cell r="AX1" t="str">
            <v>нет</v>
          </cell>
          <cell r="AY1" t="str">
            <v>нет</v>
          </cell>
          <cell r="BA1" t="str">
            <v>стандарные</v>
          </cell>
        </row>
        <row r="2">
          <cell r="AT2" t="str">
            <v>срочный вклад</v>
          </cell>
          <cell r="AW2" t="str">
            <v>есть(инфо)</v>
          </cell>
          <cell r="AX2" t="str">
            <v>редко</v>
          </cell>
          <cell r="AY2" t="str">
            <v>только в КМБ</v>
          </cell>
          <cell r="BA2" t="str">
            <v>нулевые</v>
          </cell>
          <cell r="BB2" t="str">
            <v>ведение р/с</v>
          </cell>
        </row>
        <row r="3">
          <cell r="AT3" t="str">
            <v>депозит</v>
          </cell>
          <cell r="AW3" t="str">
            <v>есть(стандр.)</v>
          </cell>
          <cell r="AX3" t="str">
            <v>часто</v>
          </cell>
          <cell r="AY3" t="str">
            <v>только в другие банки</v>
          </cell>
          <cell r="BB3" t="str">
            <v>переводы</v>
          </cell>
        </row>
        <row r="4">
          <cell r="AT4" t="str">
            <v>вексель</v>
          </cell>
          <cell r="AW4" t="str">
            <v>есть(мульти)</v>
          </cell>
          <cell r="AY4" t="str">
            <v>в КМБ и в другие банки</v>
          </cell>
          <cell r="BB4" t="str">
            <v>снятие ЗП</v>
          </cell>
        </row>
        <row r="5">
          <cell r="AT5" t="str">
            <v>кредит</v>
          </cell>
          <cell r="BB5" t="str">
            <v>снятие всех</v>
          </cell>
        </row>
        <row r="6">
          <cell r="AT6" t="str">
            <v>овердрафт</v>
          </cell>
          <cell r="BB6" t="str">
            <v>обслуж.банк-клиент</v>
          </cell>
        </row>
        <row r="7">
          <cell r="AT7" t="str">
            <v>гарантия</v>
          </cell>
          <cell r="BB7" t="str">
            <v>устан.банк-клиент</v>
          </cell>
        </row>
        <row r="8">
          <cell r="AT8" t="str">
            <v>минимальный остаток</v>
          </cell>
        </row>
        <row r="9">
          <cell r="AT9" t="str">
            <v>среднедневной остаток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перации"/>
      <sheetName val="Резюме"/>
      <sheetName val="Схема"/>
      <sheetName val="ЭПС диф "/>
      <sheetName val="ЭПС аннуит"/>
      <sheetName val="баланс "/>
      <sheetName val="отчет"/>
      <sheetName val="Кэш"/>
      <sheetName val="Холдинг"/>
      <sheetName val="скрыть"/>
      <sheetName val="Лист1"/>
    </sheetNames>
    <sheetDataSet>
      <sheetData sheetId="0" refreshError="1"/>
      <sheetData sheetId="1" refreshError="1"/>
      <sheetData sheetId="2" refreshError="1">
        <row r="1">
          <cell r="BS1" t="str">
            <v>рублей</v>
          </cell>
        </row>
        <row r="30">
          <cell r="BM30" t="str">
            <v>да</v>
          </cell>
        </row>
        <row r="31">
          <cell r="BM31" t="str">
            <v>нет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2">
          <cell r="A72" t="str">
            <v>Беззалоговый</v>
          </cell>
        </row>
        <row r="73">
          <cell r="A73" t="str">
            <v>Выгодный</v>
          </cell>
        </row>
        <row r="74">
          <cell r="A74" t="str">
            <v>АТБ-Развитие</v>
          </cell>
        </row>
        <row r="75">
          <cell r="A75" t="str">
            <v>АТБ-Инвестиции</v>
          </cell>
        </row>
        <row r="76">
          <cell r="A76" t="str">
            <v>ФИМ Целевой</v>
          </cell>
        </row>
        <row r="77">
          <cell r="A77" t="str">
            <v>ЕБРР</v>
          </cell>
        </row>
        <row r="78">
          <cell r="A78" t="str">
            <v xml:space="preserve">Овердрафт </v>
          </cell>
        </row>
        <row r="79">
          <cell r="A79" t="str">
            <v>Индивидуальный</v>
          </cell>
        </row>
        <row r="80">
          <cell r="A80" t="str">
            <v>Флагман</v>
          </cell>
        </row>
        <row r="93">
          <cell r="A93" t="e">
            <v>#DIV/0!</v>
          </cell>
        </row>
        <row r="94">
          <cell r="A94" t="e">
            <v>#DIV/0!</v>
          </cell>
        </row>
        <row r="98">
          <cell r="A98" t="str">
            <v>Кредитная линия ЛВ</v>
          </cell>
        </row>
        <row r="99">
          <cell r="A99" t="str">
            <v>Овердрафт</v>
          </cell>
        </row>
        <row r="100">
          <cell r="A100" t="str">
            <v>Кредитная линия с ЛЗ</v>
          </cell>
        </row>
        <row r="101">
          <cell r="A101" t="str">
            <v>Кредит (аннуитет)</v>
          </cell>
        </row>
        <row r="102">
          <cell r="A102" t="str">
            <v>Кредит (дифер)</v>
          </cell>
        </row>
        <row r="103">
          <cell r="A103" t="str">
            <v>Кредитная линия ЛВ (транш рав. долями)</v>
          </cell>
        </row>
        <row r="104">
          <cell r="A104" t="str">
            <v>Гарантия</v>
          </cell>
        </row>
        <row r="105">
          <cell r="A105" t="str">
            <v>Факторинг</v>
          </cell>
        </row>
        <row r="106">
          <cell r="A106" t="str">
            <v>Вексельное кредитование</v>
          </cell>
        </row>
        <row r="107">
          <cell r="A107" t="str">
            <v>Акредитив</v>
          </cell>
        </row>
        <row r="108">
          <cell r="A108" t="str">
            <v>Торговое финансирование</v>
          </cell>
        </row>
        <row r="111">
          <cell r="A111">
            <v>1</v>
          </cell>
        </row>
        <row r="112">
          <cell r="A112">
            <v>2</v>
          </cell>
        </row>
        <row r="113">
          <cell r="A113">
            <v>3</v>
          </cell>
        </row>
        <row r="114">
          <cell r="A114">
            <v>4</v>
          </cell>
        </row>
        <row r="115">
          <cell r="A115">
            <v>5</v>
          </cell>
        </row>
        <row r="116">
          <cell r="A116">
            <v>6</v>
          </cell>
        </row>
        <row r="117">
          <cell r="A117">
            <v>7</v>
          </cell>
        </row>
        <row r="118">
          <cell r="A118">
            <v>8</v>
          </cell>
        </row>
        <row r="119">
          <cell r="A119">
            <v>9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14</v>
          </cell>
        </row>
        <row r="125">
          <cell r="A125">
            <v>15</v>
          </cell>
        </row>
        <row r="126">
          <cell r="A126">
            <v>16</v>
          </cell>
        </row>
        <row r="127">
          <cell r="A127">
            <v>17</v>
          </cell>
        </row>
        <row r="128">
          <cell r="A128">
            <v>18</v>
          </cell>
        </row>
        <row r="129">
          <cell r="A129">
            <v>19</v>
          </cell>
        </row>
        <row r="130">
          <cell r="A130">
            <v>20</v>
          </cell>
        </row>
        <row r="131">
          <cell r="A131">
            <v>21</v>
          </cell>
        </row>
        <row r="132">
          <cell r="A132">
            <v>22</v>
          </cell>
        </row>
        <row r="133">
          <cell r="A133">
            <v>23</v>
          </cell>
        </row>
        <row r="134">
          <cell r="A134">
            <v>24</v>
          </cell>
        </row>
        <row r="135">
          <cell r="A135">
            <v>25</v>
          </cell>
        </row>
        <row r="136">
          <cell r="A136">
            <v>26</v>
          </cell>
        </row>
        <row r="137">
          <cell r="A137">
            <v>27</v>
          </cell>
        </row>
        <row r="138">
          <cell r="A138">
            <v>28</v>
          </cell>
        </row>
        <row r="139">
          <cell r="A139">
            <v>29</v>
          </cell>
        </row>
        <row r="140">
          <cell r="A140">
            <v>30</v>
          </cell>
        </row>
        <row r="141">
          <cell r="A141">
            <v>31</v>
          </cell>
        </row>
        <row r="143">
          <cell r="A143">
            <v>1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10</v>
          </cell>
        </row>
        <row r="153">
          <cell r="A153">
            <v>11</v>
          </cell>
        </row>
        <row r="154">
          <cell r="A154">
            <v>12</v>
          </cell>
        </row>
        <row r="196">
          <cell r="A196" t="str">
            <v>аренда</v>
          </cell>
        </row>
        <row r="197">
          <cell r="A197" t="str">
            <v>собст-ть</v>
          </cell>
        </row>
        <row r="200">
          <cell r="A200" t="str">
            <v>01 (Январь)</v>
          </cell>
        </row>
        <row r="201">
          <cell r="A201" t="str">
            <v>02 (Февраль)</v>
          </cell>
        </row>
        <row r="202">
          <cell r="A202" t="str">
            <v>03 (Март)</v>
          </cell>
        </row>
        <row r="203">
          <cell r="A203" t="str">
            <v>04 (Апрель)</v>
          </cell>
        </row>
        <row r="204">
          <cell r="A204" t="str">
            <v>05 (Май)</v>
          </cell>
        </row>
        <row r="205">
          <cell r="A205" t="str">
            <v>06 (Июнь)</v>
          </cell>
        </row>
        <row r="206">
          <cell r="A206" t="str">
            <v>07 (Июль)</v>
          </cell>
        </row>
        <row r="207">
          <cell r="A207" t="str">
            <v>08 (Август)</v>
          </cell>
        </row>
        <row r="208">
          <cell r="A208" t="str">
            <v>09 (Сентябрь)</v>
          </cell>
        </row>
        <row r="209">
          <cell r="A209" t="str">
            <v>10 (Октябрь)</v>
          </cell>
        </row>
        <row r="210">
          <cell r="A210" t="str">
            <v>11 (Ноябрь)</v>
          </cell>
        </row>
        <row r="211">
          <cell r="A211" t="str">
            <v>12 (Декабрь)</v>
          </cell>
        </row>
        <row r="212">
          <cell r="A212" t="str">
            <v>- -</v>
          </cell>
        </row>
        <row r="214">
          <cell r="A214" t="str">
            <v>2010 г. 07 (Июль)</v>
          </cell>
        </row>
        <row r="215">
          <cell r="A215" t="str">
            <v>2010 г. 08 (Август)</v>
          </cell>
        </row>
        <row r="216">
          <cell r="A216" t="str">
            <v>2010 г. 09 (Сентябрь)</v>
          </cell>
        </row>
        <row r="217">
          <cell r="A217" t="str">
            <v>2010 г. 10 (Октябрь)</v>
          </cell>
        </row>
        <row r="218">
          <cell r="A218" t="str">
            <v>2010 г. 11 (Ноябрь)</v>
          </cell>
        </row>
        <row r="219">
          <cell r="A219" t="str">
            <v>2010 г. 12 (Декабрь)</v>
          </cell>
        </row>
        <row r="220">
          <cell r="A220" t="str">
            <v>2011 г. 01 (Январь)</v>
          </cell>
        </row>
        <row r="221">
          <cell r="A221" t="str">
            <v>2011 г. 02 (Февраль)</v>
          </cell>
        </row>
        <row r="222">
          <cell r="A222" t="str">
            <v>2011 г. 03 (Март)</v>
          </cell>
        </row>
        <row r="223">
          <cell r="A223" t="str">
            <v>2011 г. 04 (Апрель)</v>
          </cell>
        </row>
        <row r="224">
          <cell r="A224" t="str">
            <v>- г. - -</v>
          </cell>
        </row>
        <row r="225">
          <cell r="A225" t="str">
            <v>- г. - -</v>
          </cell>
        </row>
        <row r="227">
          <cell r="A227" t="str">
            <v xml:space="preserve">07 (Июль) </v>
          </cell>
        </row>
        <row r="228">
          <cell r="A228" t="str">
            <v xml:space="preserve">08 (Август) </v>
          </cell>
        </row>
        <row r="229">
          <cell r="A229" t="str">
            <v xml:space="preserve">09 (Сентябрь) </v>
          </cell>
        </row>
        <row r="230">
          <cell r="A230" t="str">
            <v xml:space="preserve">10 (Октябрь) </v>
          </cell>
        </row>
        <row r="231">
          <cell r="A231" t="str">
            <v xml:space="preserve">11 (Ноябрь) </v>
          </cell>
        </row>
        <row r="232">
          <cell r="A232" t="str">
            <v xml:space="preserve">12 (Декабрь) </v>
          </cell>
        </row>
        <row r="233">
          <cell r="A233" t="str">
            <v xml:space="preserve">01 (Январь) </v>
          </cell>
        </row>
        <row r="234">
          <cell r="A234" t="str">
            <v xml:space="preserve">02 (Февраль) </v>
          </cell>
        </row>
        <row r="235">
          <cell r="A235" t="str">
            <v xml:space="preserve">03 (Март) </v>
          </cell>
        </row>
        <row r="236">
          <cell r="A236" t="str">
            <v xml:space="preserve">04 (Апрель) </v>
          </cell>
        </row>
        <row r="237">
          <cell r="A237" t="str">
            <v xml:space="preserve">- - </v>
          </cell>
        </row>
        <row r="238">
          <cell r="A238" t="str">
            <v xml:space="preserve">- - </v>
          </cell>
        </row>
        <row r="239">
          <cell r="A239" t="str">
            <v>-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зюме"/>
      <sheetName val="о клиенте"/>
      <sheetName val="Протокол_ЭКСПО"/>
      <sheetName val="Протокол АТБ"/>
      <sheetName val="График ЛП"/>
      <sheetName val="Схема"/>
      <sheetName val="Баланс"/>
      <sheetName val="Баланс +"/>
      <sheetName val="Отчет"/>
      <sheetName val="Отчеты +"/>
      <sheetName val="Риски"/>
      <sheetName val="Скрыть"/>
      <sheetName val="Первичная консультация АТБ"/>
      <sheetName val="предварительное решение ЭЛ"/>
      <sheetName val="Расчет ЛП"/>
      <sheetName val="Приложение № 1 Заявление"/>
      <sheetName val="Заключение"/>
      <sheetName val="Кэш"/>
      <sheetName val="БГ до 5 млн. руб."/>
      <sheetName val="Холдинг"/>
      <sheetName val="ЭПС Диф"/>
      <sheetName val="ЭПС АН"/>
      <sheetName val="Отчет для расчета резерва"/>
      <sheetName val="Последзалог"/>
      <sheetName val="Отчет о фин. результатах"/>
      <sheetName val="Отчет о фин. результатах ОСНО"/>
      <sheetName val="Настройки (скрыть)"/>
    </sheetNames>
    <sheetDataSet>
      <sheetData sheetId="0"/>
      <sheetData sheetId="1">
        <row r="1">
          <cell r="BS1" t="str">
            <v>рублей</v>
          </cell>
        </row>
        <row r="67">
          <cell r="AJ67" t="str">
            <v>Сумма договора</v>
          </cell>
          <cell r="AQ67" t="str">
            <v>Сумма выполненных работ</v>
          </cell>
          <cell r="AU67" t="str">
            <v>Сумма оплаченных работ</v>
          </cell>
          <cell r="AZ67" t="str">
            <v>Остаток финансиро-вания</v>
          </cell>
        </row>
        <row r="69">
          <cell r="AJ69">
            <v>0</v>
          </cell>
          <cell r="AQ69">
            <v>0</v>
          </cell>
          <cell r="AU69">
            <v>0</v>
          </cell>
          <cell r="AZ69">
            <v>0</v>
          </cell>
        </row>
        <row r="73">
          <cell r="AJ73" t="str">
            <v>Стоимость договора/
контракта, тыс. руб.</v>
          </cell>
          <cell r="AP73" t="str">
            <v>Оплачено на текущую дату, тыс. руб.</v>
          </cell>
          <cell r="AT73" t="str">
            <v xml:space="preserve">Фактически выполнено работ, тыс.  руб. </v>
          </cell>
          <cell r="BE73" t="str">
            <v xml:space="preserve">Сметная стоимость  работ, тыс. руб. </v>
          </cell>
          <cell r="BI73" t="str">
            <v>Прибыль/ убыток от сметы  тыс. руб.</v>
          </cell>
        </row>
        <row r="74">
          <cell r="AW74" t="str">
            <v>Всего</v>
          </cell>
          <cell r="BA74" t="str">
            <v>до конца текущего года</v>
          </cell>
        </row>
        <row r="76">
          <cell r="AJ76">
            <v>0</v>
          </cell>
          <cell r="AP76">
            <v>0</v>
          </cell>
          <cell r="AT76">
            <v>0</v>
          </cell>
          <cell r="AW76">
            <v>0</v>
          </cell>
          <cell r="BA76">
            <v>0</v>
          </cell>
          <cell r="BE76">
            <v>0</v>
          </cell>
          <cell r="BI76">
            <v>0</v>
          </cell>
        </row>
        <row r="111">
          <cell r="AP111" t="str">
            <v>х</v>
          </cell>
        </row>
        <row r="117">
          <cell r="AP117" t="str">
            <v>х</v>
          </cell>
        </row>
        <row r="176">
          <cell r="AM176" t="str">
            <v>Сумма</v>
          </cell>
        </row>
        <row r="179">
          <cell r="AM179">
            <v>0</v>
          </cell>
        </row>
        <row r="215">
          <cell r="AM215" t="str">
            <v>Сумма</v>
          </cell>
        </row>
        <row r="218">
          <cell r="AM218">
            <v>0</v>
          </cell>
        </row>
        <row r="338">
          <cell r="AN338" t="str">
            <v>Сумма</v>
          </cell>
        </row>
        <row r="341">
          <cell r="AN341">
            <v>0</v>
          </cell>
        </row>
        <row r="377">
          <cell r="AN377" t="str">
            <v>Сумма</v>
          </cell>
        </row>
        <row r="380">
          <cell r="AN38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AH4" t="str">
            <v xml:space="preserve">Нематериальные активы </v>
          </cell>
        </row>
      </sheetData>
      <sheetData sheetId="9"/>
      <sheetData sheetId="10">
        <row r="2">
          <cell r="R2" t="str">
            <v>за 12 мес.2012 г.</v>
          </cell>
        </row>
      </sheetData>
      <sheetData sheetId="11"/>
      <sheetData sheetId="12">
        <row r="2">
          <cell r="A2">
            <v>0</v>
          </cell>
        </row>
        <row r="15">
          <cell r="C15" t="str">
            <v>RUR</v>
          </cell>
        </row>
        <row r="16">
          <cell r="C16" t="str">
            <v>EURO</v>
          </cell>
        </row>
        <row r="17">
          <cell r="C17" t="str">
            <v>USD</v>
          </cell>
        </row>
        <row r="20">
          <cell r="C20" t="str">
            <v>Аннуитет</v>
          </cell>
        </row>
        <row r="21">
          <cell r="C21" t="str">
            <v>Составной</v>
          </cell>
        </row>
        <row r="22">
          <cell r="C22" t="str">
            <v>Сезонный</v>
          </cell>
        </row>
        <row r="23">
          <cell r="C23" t="str">
            <v>Ускоренное погашение ОД</v>
          </cell>
        </row>
        <row r="24">
          <cell r="C24" t="str">
            <v>Равномерное погашение ОД</v>
          </cell>
        </row>
      </sheetData>
      <sheetData sheetId="13"/>
      <sheetData sheetId="14"/>
      <sheetData sheetId="15"/>
      <sheetData sheetId="16"/>
      <sheetData sheetId="17"/>
      <sheetData sheetId="18">
        <row r="4">
          <cell r="AH4" t="str">
            <v xml:space="preserve">Нематериальные активы </v>
          </cell>
        </row>
      </sheetData>
      <sheetData sheetId="19">
        <row r="2">
          <cell r="A2">
            <v>0</v>
          </cell>
        </row>
      </sheetData>
      <sheetData sheetId="20">
        <row r="2">
          <cell r="R2" t="str">
            <v>за 12 мес.2012 г.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зюме"/>
      <sheetName val="о клиенте"/>
      <sheetName val="Протокол_ЭКСПО"/>
      <sheetName val="Протокол АТБ"/>
      <sheetName val="График ЛП"/>
      <sheetName val="Схема"/>
      <sheetName val="Баланс"/>
      <sheetName val="Баланс +"/>
      <sheetName val="Отчет"/>
      <sheetName val="Отчеты +"/>
      <sheetName val="Риски"/>
      <sheetName val="Скрыть"/>
      <sheetName val="Первичная консультация АТБ"/>
      <sheetName val="предварительное решение ЭЛ"/>
      <sheetName val="Расчет ЛП"/>
      <sheetName val="Приложение № 1 Заявление"/>
      <sheetName val="Заключение"/>
      <sheetName val="Кэш"/>
      <sheetName val="БГ до 5 млн. руб."/>
      <sheetName val="Холдинг"/>
      <sheetName val="ЭПС Диф"/>
      <sheetName val="ЭПС АН"/>
      <sheetName val="Отчет для расчета резерва"/>
      <sheetName val="Последзалог"/>
      <sheetName val="Отчет о фин. результатах"/>
      <sheetName val="Отчет о фин. результатах ОСНО"/>
      <sheetName val="Настройки (скрыть)"/>
    </sheetNames>
    <sheetDataSet>
      <sheetData sheetId="0"/>
      <sheetData sheetId="1">
        <row r="1">
          <cell r="BS1" t="str">
            <v>рублей</v>
          </cell>
        </row>
        <row r="67">
          <cell r="AJ67" t="str">
            <v>Сумма договора</v>
          </cell>
          <cell r="AQ67" t="str">
            <v>Сумма выполненных работ</v>
          </cell>
          <cell r="AU67" t="str">
            <v>Сумма оплаченных работ</v>
          </cell>
          <cell r="AZ67" t="str">
            <v>Остаток финансиро-вания</v>
          </cell>
        </row>
        <row r="69">
          <cell r="AJ69">
            <v>0</v>
          </cell>
          <cell r="AQ69">
            <v>0</v>
          </cell>
          <cell r="AU69">
            <v>0</v>
          </cell>
          <cell r="AZ69">
            <v>0</v>
          </cell>
        </row>
        <row r="73">
          <cell r="AJ73" t="str">
            <v>Стоимость договора/
контракта, тыс. руб.</v>
          </cell>
          <cell r="AP73" t="str">
            <v>Оплачено на текущую дату, тыс. руб.</v>
          </cell>
          <cell r="AT73" t="str">
            <v xml:space="preserve">Фактически выполнено работ, тыс.  руб. </v>
          </cell>
          <cell r="BE73" t="str">
            <v xml:space="preserve">Сметная стоимость  работ, тыс. руб. </v>
          </cell>
          <cell r="BI73" t="str">
            <v>Прибыль/ убыток от сметы  тыс. руб.</v>
          </cell>
        </row>
        <row r="74">
          <cell r="AW74" t="str">
            <v>Всего</v>
          </cell>
          <cell r="BA74" t="str">
            <v>до конца текущего года</v>
          </cell>
        </row>
        <row r="76">
          <cell r="AJ76">
            <v>0</v>
          </cell>
          <cell r="AP76">
            <v>0</v>
          </cell>
          <cell r="AT76">
            <v>0</v>
          </cell>
          <cell r="AW76">
            <v>0</v>
          </cell>
          <cell r="BA76">
            <v>0</v>
          </cell>
          <cell r="BE76">
            <v>0</v>
          </cell>
          <cell r="BI76">
            <v>0</v>
          </cell>
        </row>
        <row r="111">
          <cell r="AP111" t="str">
            <v>х</v>
          </cell>
        </row>
        <row r="117">
          <cell r="AP117" t="str">
            <v>х</v>
          </cell>
        </row>
        <row r="176">
          <cell r="AM176" t="str">
            <v>Сумма</v>
          </cell>
        </row>
        <row r="179">
          <cell r="AM179">
            <v>0</v>
          </cell>
        </row>
        <row r="215">
          <cell r="AM215" t="str">
            <v>Сумма</v>
          </cell>
        </row>
        <row r="218">
          <cell r="AM218">
            <v>0</v>
          </cell>
        </row>
        <row r="338">
          <cell r="AN338" t="str">
            <v>Сумма</v>
          </cell>
        </row>
        <row r="341">
          <cell r="AN341">
            <v>0</v>
          </cell>
        </row>
        <row r="377">
          <cell r="AN377" t="str">
            <v>Сумма</v>
          </cell>
        </row>
        <row r="380">
          <cell r="AN38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AH4" t="str">
            <v xml:space="preserve">Нематериальные активы </v>
          </cell>
        </row>
      </sheetData>
      <sheetData sheetId="9"/>
      <sheetData sheetId="10">
        <row r="2">
          <cell r="R2" t="str">
            <v>за 12 мес.2012 г.</v>
          </cell>
        </row>
      </sheetData>
      <sheetData sheetId="11"/>
      <sheetData sheetId="12">
        <row r="2">
          <cell r="A2">
            <v>0</v>
          </cell>
        </row>
        <row r="15">
          <cell r="C15" t="str">
            <v>RUR</v>
          </cell>
        </row>
        <row r="16">
          <cell r="C16" t="str">
            <v>EURO</v>
          </cell>
        </row>
        <row r="17">
          <cell r="C17" t="str">
            <v>USD</v>
          </cell>
        </row>
        <row r="20">
          <cell r="C20" t="str">
            <v>Аннуитет</v>
          </cell>
        </row>
        <row r="21">
          <cell r="C21" t="str">
            <v>Составной</v>
          </cell>
        </row>
        <row r="22">
          <cell r="C22" t="str">
            <v>Сезонный</v>
          </cell>
        </row>
        <row r="23">
          <cell r="C23" t="str">
            <v>Ускоренное погашение ОД</v>
          </cell>
        </row>
        <row r="24">
          <cell r="C24" t="str">
            <v>Равномерное погашение ОД</v>
          </cell>
        </row>
      </sheetData>
      <sheetData sheetId="13"/>
      <sheetData sheetId="14"/>
      <sheetData sheetId="15"/>
      <sheetData sheetId="16"/>
      <sheetData sheetId="17"/>
      <sheetData sheetId="18">
        <row r="4">
          <cell r="AH4" t="str">
            <v xml:space="preserve">Нематериальные активы </v>
          </cell>
        </row>
      </sheetData>
      <sheetData sheetId="19">
        <row r="2">
          <cell r="A2">
            <v>0</v>
          </cell>
        </row>
      </sheetData>
      <sheetData sheetId="20">
        <row r="2">
          <cell r="R2" t="str">
            <v>за 12 мес.2012 г.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ервичная консультация АТБ"/>
      <sheetName val="предварительное решение ЭЛ"/>
      <sheetName val="Расчет ЛП"/>
      <sheetName val="Протокол АТБ"/>
      <sheetName val="Резюме"/>
      <sheetName val="Протокол"/>
      <sheetName val="Ковенанты"/>
      <sheetName val="Схема"/>
      <sheetName val="ЭПС диф тариф"/>
      <sheetName val="ЭПС диф предлаг"/>
      <sheetName val="ЭПС ан тариф"/>
      <sheetName val="ЭПС ан предлаг"/>
      <sheetName val="Баланс"/>
      <sheetName val="Баланс +"/>
      <sheetName val="Отчет"/>
      <sheetName val="Отчеты +"/>
      <sheetName val="Кэш"/>
      <sheetName val="Залог"/>
      <sheetName val="Риски"/>
      <sheetName val="Сотрудничество с клиентом "/>
      <sheetName val="Торговое финансирование"/>
      <sheetName val="Скрыть"/>
    </sheetNames>
    <sheetDataSet>
      <sheetData sheetId="0"/>
      <sheetData sheetId="1"/>
      <sheetData sheetId="2"/>
      <sheetData sheetId="3"/>
      <sheetData sheetId="4"/>
      <sheetData sheetId="5">
        <row r="127">
          <cell r="AQ1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G20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18">
          <cell r="A218" t="str">
            <v>Да</v>
          </cell>
        </row>
        <row r="219">
          <cell r="A219" t="str">
            <v>Нет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зюме"/>
      <sheetName val="Схема"/>
      <sheetName val="ЭПС диф тариф"/>
      <sheetName val="ЭПС диф предлаг"/>
      <sheetName val="ЭПС ан тариф"/>
      <sheetName val="ЭПС ан пред"/>
      <sheetName val="Прот-л"/>
      <sheetName val="баланс"/>
      <sheetName val="баланс +"/>
      <sheetName val="отчет"/>
      <sheetName val="отчеты +"/>
      <sheetName val="кэш"/>
      <sheetName val="скрыть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A9" t="str">
            <v>2011 г. за 3 мес.</v>
          </cell>
        </row>
        <row r="10">
          <cell r="A10" t="str">
            <v>2011 г. за 6 мес.</v>
          </cell>
        </row>
        <row r="11">
          <cell r="A11" t="str">
            <v>2011 г. за 9 мес.</v>
          </cell>
        </row>
        <row r="12">
          <cell r="A12" t="str">
            <v>2011 г. за I2 мес.</v>
          </cell>
        </row>
        <row r="48">
          <cell r="A48">
            <v>3</v>
          </cell>
        </row>
        <row r="49">
          <cell r="A49">
            <v>6</v>
          </cell>
        </row>
        <row r="50">
          <cell r="A50">
            <v>9</v>
          </cell>
        </row>
        <row r="51">
          <cell r="A51" t="str">
            <v>I2</v>
          </cell>
        </row>
        <row r="53">
          <cell r="A53">
            <v>2010</v>
          </cell>
        </row>
        <row r="54">
          <cell r="A54">
            <v>2011</v>
          </cell>
        </row>
        <row r="55">
          <cell r="A55">
            <v>2012</v>
          </cell>
        </row>
        <row r="56">
          <cell r="A56">
            <v>2013</v>
          </cell>
        </row>
        <row r="57">
          <cell r="A57">
            <v>2014</v>
          </cell>
        </row>
        <row r="58">
          <cell r="A58">
            <v>2015</v>
          </cell>
        </row>
        <row r="59">
          <cell r="A59">
            <v>2015</v>
          </cell>
        </row>
        <row r="60">
          <cell r="A60">
            <v>2017</v>
          </cell>
        </row>
        <row r="61">
          <cell r="A61">
            <v>2018</v>
          </cell>
        </row>
        <row r="62">
          <cell r="A62">
            <v>2019</v>
          </cell>
        </row>
        <row r="63">
          <cell r="A63">
            <v>2020</v>
          </cell>
        </row>
      </sheetData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У (сезонный бизнес)"/>
      <sheetName val="Настройки (скрыть)"/>
      <sheetName val="Приложение № 1 Заявление"/>
      <sheetName val="Поручитель 1"/>
      <sheetName val="Поручитель 2"/>
      <sheetName val="Залогодатель 1"/>
      <sheetName val="Залогодатель 2"/>
      <sheetName val="график платежей"/>
      <sheetName val="Карточка 1"/>
      <sheetName val="Карточка2"/>
      <sheetName val="Акт"/>
      <sheetName val="Акт 2"/>
      <sheetName val="Отчет"/>
      <sheetName val="Отчет 2"/>
      <sheetName val="Акт ПТС"/>
      <sheetName val="Акт ПТС 2"/>
      <sheetName val="Распоряжение 1"/>
      <sheetName val="Распоряжение 2"/>
      <sheetName val="Анализ деятельности"/>
      <sheetName val="Согласие"/>
      <sheetName val="Согласие (2)"/>
      <sheetName val="Подтверждение о переводе"/>
    </sheetNames>
    <sheetDataSet>
      <sheetData sheetId="0"/>
      <sheetData sheetId="1">
        <row r="146">
          <cell r="A146" t="str">
            <v>да</v>
          </cell>
        </row>
        <row r="147">
          <cell r="A147" t="str">
            <v>нет</v>
          </cell>
        </row>
        <row r="149">
          <cell r="A149" t="str">
            <v>офис</v>
          </cell>
        </row>
        <row r="150">
          <cell r="A150" t="str">
            <v>торговые помещения</v>
          </cell>
        </row>
        <row r="151">
          <cell r="A151" t="str">
            <v>производство</v>
          </cell>
        </row>
        <row r="152">
          <cell r="A152" t="str">
            <v>склад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У (сезонный бизнес)"/>
      <sheetName val="Настройки (скрыть)"/>
      <sheetName val="Приложение № 1 Заявление"/>
      <sheetName val="Поручитель 1"/>
      <sheetName val="Поручитель 2"/>
      <sheetName val="Залогодатель 1"/>
      <sheetName val="Залогодатель 2"/>
      <sheetName val="график платежей"/>
      <sheetName val="Карточка 1"/>
      <sheetName val="Карточка2"/>
      <sheetName val="Акт"/>
      <sheetName val="Акт 2"/>
      <sheetName val="Отчет"/>
      <sheetName val="Отчет 2"/>
      <sheetName val="Акт ПТС"/>
      <sheetName val="Акт ПТС 2"/>
      <sheetName val="Распоряжение 1"/>
      <sheetName val="Распоряжение 2"/>
      <sheetName val="Анализ деятельности"/>
      <sheetName val="Согласие"/>
      <sheetName val="Согласие (2)"/>
      <sheetName val="Подтверждение о переводе"/>
    </sheetNames>
    <sheetDataSet>
      <sheetData sheetId="0"/>
      <sheetData sheetId="1">
        <row r="146">
          <cell r="A146" t="str">
            <v>да</v>
          </cell>
        </row>
        <row r="147">
          <cell r="A147" t="str">
            <v>нет</v>
          </cell>
        </row>
        <row r="149">
          <cell r="A149" t="str">
            <v>офис</v>
          </cell>
        </row>
        <row r="150">
          <cell r="A150" t="str">
            <v>торговые помещения</v>
          </cell>
        </row>
        <row r="151">
          <cell r="A151" t="str">
            <v>производство</v>
          </cell>
        </row>
        <row r="152">
          <cell r="A152" t="str">
            <v>склад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зюме"/>
      <sheetName val="Схема"/>
      <sheetName val="ЭПС диф тариф"/>
      <sheetName val="ЭПС диф предлаг"/>
      <sheetName val="ЭПС ан тариф"/>
      <sheetName val="ЭПС ан пред"/>
      <sheetName val="Прот-л"/>
      <sheetName val="баланс"/>
      <sheetName val="баланс +"/>
      <sheetName val="отчет"/>
      <sheetName val="отчеты +"/>
      <sheetName val="кэш"/>
      <sheetName val="скрыть"/>
      <sheetName val="Лист1"/>
      <sheetName val="Лист2"/>
      <sheetName val="ООО"/>
      <sheetName val="ОАО_ЗАО"/>
      <sheetName val="ИП"/>
      <sheetName val="фин.с. (до 5 млн)"/>
      <sheetName val="фин.с. (от 5 млн)"/>
      <sheetName val="фин.с.(до 5 млн)"/>
      <sheetName val="фин.с.(от 5 млн)"/>
      <sheetName val="для УСНО_ЕНВД (ОС,ТО, ДЗ,КЗ)"/>
      <sheetName val="обеспеч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>
            <v>40909</v>
          </cell>
        </row>
        <row r="3">
          <cell r="A3">
            <v>41000</v>
          </cell>
        </row>
        <row r="4">
          <cell r="A4">
            <v>41091</v>
          </cell>
        </row>
        <row r="5">
          <cell r="A5">
            <v>41183</v>
          </cell>
        </row>
        <row r="6">
          <cell r="A6">
            <v>41275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проблемности, Заключ-я"/>
      <sheetName val="скрыть"/>
      <sheetName val="Лист3"/>
    </sheetNames>
    <sheetDataSet>
      <sheetData sheetId="0" refreshError="1"/>
      <sheetData sheetId="1">
        <row r="4">
          <cell r="B4" t="str">
            <v>Да</v>
          </cell>
        </row>
        <row r="7">
          <cell r="B7" t="str">
            <v>зеленая</v>
          </cell>
        </row>
        <row r="8">
          <cell r="B8" t="str">
            <v>желтая</v>
          </cell>
        </row>
        <row r="9">
          <cell r="B9" t="str">
            <v>красная</v>
          </cell>
        </row>
        <row r="10">
          <cell r="B10" t="str">
            <v>черная</v>
          </cell>
        </row>
        <row r="12">
          <cell r="B12" t="str">
            <v xml:space="preserve">кредитная </v>
          </cell>
        </row>
        <row r="13">
          <cell r="B13" t="str">
            <v>дефолтная</v>
          </cell>
        </row>
      </sheetData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зюме"/>
      <sheetName val="Схема"/>
      <sheetName val="ЭПС диф тариф"/>
      <sheetName val="ЭПС диф предлаг"/>
      <sheetName val="ЭПС ан тариф"/>
      <sheetName val="ЭПС ан пред"/>
      <sheetName val="Прот-л"/>
      <sheetName val="баланс"/>
      <sheetName val="баланс +"/>
      <sheetName val="отчет"/>
      <sheetName val="отчеты +"/>
      <sheetName val="кэш"/>
      <sheetName val="скрыть"/>
      <sheetName val="Лист1"/>
    </sheetNames>
    <sheetDataSet>
      <sheetData sheetId="0"/>
      <sheetData sheetId="1">
        <row r="7">
          <cell r="BW7" t="str">
            <v>да</v>
          </cell>
        </row>
        <row r="8">
          <cell r="BW8" t="str">
            <v>нет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юме"/>
      <sheetName val="АКТ"/>
      <sheetName val="СashFlow"/>
      <sheetName val="График"/>
      <sheetName val="Project"/>
    </sheetNames>
    <sheetDataSet>
      <sheetData sheetId="0">
        <row r="1">
          <cell r="BA1" t="str">
            <v>рублей</v>
          </cell>
        </row>
        <row r="2">
          <cell r="BA2" t="str">
            <v>тыс.руб</v>
          </cell>
        </row>
        <row r="3">
          <cell r="BA3" t="str">
            <v>usd</v>
          </cell>
        </row>
        <row r="4">
          <cell r="BA4" t="str">
            <v>тыс.usd</v>
          </cell>
        </row>
        <row r="5">
          <cell r="BA5" t="str">
            <v>euro</v>
          </cell>
        </row>
        <row r="6">
          <cell r="BA6" t="str">
            <v>тыс.euro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зюме"/>
      <sheetName val="Схема"/>
      <sheetName val="ЭПС диф тариф"/>
      <sheetName val="ЭПС диф предлаг"/>
      <sheetName val="ЭПС ан тариф"/>
      <sheetName val="ЭПС ан пред"/>
      <sheetName val="Прот-л"/>
      <sheetName val="баланс"/>
      <sheetName val="баланс +"/>
      <sheetName val="отчет"/>
      <sheetName val="отчеты +"/>
      <sheetName val="кэш"/>
      <sheetName val="скрыть"/>
      <sheetName val="Лист1"/>
    </sheetNames>
    <sheetDataSet>
      <sheetData sheetId="0"/>
      <sheetData sheetId="1">
        <row r="7">
          <cell r="BW7" t="str">
            <v>да</v>
          </cell>
        </row>
        <row r="8">
          <cell r="BW8" t="str">
            <v>нет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заявителя"/>
      <sheetName val="Поручители залогодатели"/>
      <sheetName val="Поручители залогодатели(1)"/>
      <sheetName val="Проверки"/>
      <sheetName val="Финансы"/>
      <sheetName val="ТЭО Инвест проекта"/>
      <sheetName val="Графики"/>
      <sheetName val="Обеспечение"/>
      <sheetName val="Анализ рисков"/>
      <sheetName val="Комитет"/>
      <sheetName val="Списки"/>
      <sheetName val="Лист1"/>
    </sheetNames>
    <sheetDataSet>
      <sheetData sheetId="0"/>
      <sheetData sheetId="1"/>
      <sheetData sheetId="2"/>
      <sheetData sheetId="3"/>
      <sheetData sheetId="4"/>
      <sheetData sheetId="5">
        <row r="28">
          <cell r="B28" t="str">
            <v>Аккумулированные вложения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перации"/>
      <sheetName val="Резюме"/>
      <sheetName val="Схема"/>
      <sheetName val="ЭПС диф "/>
      <sheetName val="ЭПС аннуит"/>
      <sheetName val="баланс "/>
      <sheetName val="отчет"/>
      <sheetName val="Кэш"/>
      <sheetName val="Холдинг"/>
      <sheetName val="скрыть"/>
      <sheetName val="Лист1"/>
    </sheetNames>
    <sheetDataSet>
      <sheetData sheetId="0" refreshError="1"/>
      <sheetData sheetId="1" refreshError="1"/>
      <sheetData sheetId="2" refreshError="1">
        <row r="1">
          <cell r="BS1" t="str">
            <v>рублей</v>
          </cell>
        </row>
        <row r="2">
          <cell r="BS2" t="str">
            <v>тыс.руб</v>
          </cell>
        </row>
        <row r="26">
          <cell r="BS26" t="str">
            <v>usd</v>
          </cell>
        </row>
        <row r="27">
          <cell r="BS27" t="str">
            <v>тыс.usd</v>
          </cell>
        </row>
        <row r="28">
          <cell r="BS28" t="str">
            <v>euro</v>
          </cell>
        </row>
        <row r="29">
          <cell r="BS29" t="str">
            <v>тыс.euro</v>
          </cell>
        </row>
        <row r="30">
          <cell r="BM30" t="str">
            <v>да</v>
          </cell>
        </row>
        <row r="31">
          <cell r="BM31" t="str">
            <v>нет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2">
          <cell r="A72" t="str">
            <v>Беззалоговый</v>
          </cell>
        </row>
        <row r="73">
          <cell r="A73" t="str">
            <v>Выгодный</v>
          </cell>
        </row>
        <row r="74">
          <cell r="A74" t="str">
            <v>АТБ-Развитие</v>
          </cell>
        </row>
        <row r="75">
          <cell r="A75" t="str">
            <v>АТБ-Инвестиции</v>
          </cell>
        </row>
        <row r="76">
          <cell r="A76" t="str">
            <v>ФИМ Целевой</v>
          </cell>
        </row>
        <row r="77">
          <cell r="A77" t="str">
            <v>ЕБРР</v>
          </cell>
        </row>
        <row r="78">
          <cell r="A78" t="str">
            <v xml:space="preserve">Овердрафт </v>
          </cell>
        </row>
        <row r="79">
          <cell r="A79" t="str">
            <v>Индивидуальный</v>
          </cell>
        </row>
        <row r="80">
          <cell r="A80" t="str">
            <v>Флагман</v>
          </cell>
        </row>
        <row r="93">
          <cell r="A93" t="e">
            <v>#DIV/0!</v>
          </cell>
        </row>
        <row r="94">
          <cell r="A94" t="e">
            <v>#DIV/0!</v>
          </cell>
        </row>
        <row r="98">
          <cell r="A98" t="str">
            <v>Кредитная линия ЛВ</v>
          </cell>
        </row>
        <row r="99">
          <cell r="A99" t="str">
            <v>Овердрафт</v>
          </cell>
        </row>
        <row r="100">
          <cell r="A100" t="str">
            <v>Кредитная линия с ЛЗ</v>
          </cell>
        </row>
        <row r="101">
          <cell r="A101" t="str">
            <v>Кредит (аннуитет)</v>
          </cell>
        </row>
        <row r="102">
          <cell r="A102" t="str">
            <v>Кредит (дифер)</v>
          </cell>
        </row>
        <row r="103">
          <cell r="A103" t="str">
            <v>Кредитная линия ЛВ (транш рав. долями)</v>
          </cell>
        </row>
        <row r="104">
          <cell r="A104" t="str">
            <v>Гарантия</v>
          </cell>
        </row>
        <row r="105">
          <cell r="A105" t="str">
            <v>Факторинг</v>
          </cell>
        </row>
        <row r="106">
          <cell r="A106" t="str">
            <v>Вексельное кредитование</v>
          </cell>
        </row>
        <row r="107">
          <cell r="A107" t="str">
            <v>Акредитив</v>
          </cell>
        </row>
        <row r="108">
          <cell r="A108" t="str">
            <v>Торговое финансирование</v>
          </cell>
        </row>
        <row r="111">
          <cell r="A111">
            <v>1</v>
          </cell>
        </row>
        <row r="112">
          <cell r="A112">
            <v>2</v>
          </cell>
        </row>
        <row r="113">
          <cell r="A113">
            <v>3</v>
          </cell>
        </row>
        <row r="114">
          <cell r="A114">
            <v>4</v>
          </cell>
        </row>
        <row r="115">
          <cell r="A115">
            <v>5</v>
          </cell>
        </row>
        <row r="116">
          <cell r="A116">
            <v>6</v>
          </cell>
        </row>
        <row r="117">
          <cell r="A117">
            <v>7</v>
          </cell>
        </row>
        <row r="118">
          <cell r="A118">
            <v>8</v>
          </cell>
        </row>
        <row r="119">
          <cell r="A119">
            <v>9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14</v>
          </cell>
        </row>
        <row r="125">
          <cell r="A125">
            <v>15</v>
          </cell>
        </row>
        <row r="126">
          <cell r="A126">
            <v>16</v>
          </cell>
        </row>
        <row r="127">
          <cell r="A127">
            <v>17</v>
          </cell>
        </row>
        <row r="128">
          <cell r="A128">
            <v>18</v>
          </cell>
        </row>
        <row r="129">
          <cell r="A129">
            <v>19</v>
          </cell>
        </row>
        <row r="130">
          <cell r="A130">
            <v>20</v>
          </cell>
        </row>
        <row r="131">
          <cell r="A131">
            <v>21</v>
          </cell>
        </row>
        <row r="132">
          <cell r="A132">
            <v>22</v>
          </cell>
        </row>
        <row r="133">
          <cell r="A133">
            <v>23</v>
          </cell>
        </row>
        <row r="134">
          <cell r="A134">
            <v>24</v>
          </cell>
        </row>
        <row r="135">
          <cell r="A135">
            <v>25</v>
          </cell>
        </row>
        <row r="136">
          <cell r="A136">
            <v>26</v>
          </cell>
        </row>
        <row r="137">
          <cell r="A137">
            <v>27</v>
          </cell>
        </row>
        <row r="138">
          <cell r="A138">
            <v>28</v>
          </cell>
        </row>
        <row r="139">
          <cell r="A139">
            <v>29</v>
          </cell>
        </row>
        <row r="140">
          <cell r="A140">
            <v>30</v>
          </cell>
        </row>
        <row r="141">
          <cell r="A141">
            <v>31</v>
          </cell>
        </row>
        <row r="143">
          <cell r="A143">
            <v>1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10</v>
          </cell>
        </row>
        <row r="153">
          <cell r="A153">
            <v>11</v>
          </cell>
        </row>
        <row r="154">
          <cell r="A154">
            <v>12</v>
          </cell>
        </row>
        <row r="196">
          <cell r="A196" t="str">
            <v>аренда</v>
          </cell>
        </row>
        <row r="197">
          <cell r="A197" t="str">
            <v>собст-ть</v>
          </cell>
        </row>
        <row r="200">
          <cell r="A200" t="str">
            <v>01 (Январь)</v>
          </cell>
        </row>
        <row r="201">
          <cell r="A201" t="str">
            <v>02 (Февраль)</v>
          </cell>
        </row>
        <row r="202">
          <cell r="A202" t="str">
            <v>03 (Март)</v>
          </cell>
        </row>
        <row r="203">
          <cell r="A203" t="str">
            <v>04 (Апрель)</v>
          </cell>
        </row>
        <row r="204">
          <cell r="A204" t="str">
            <v>05 (Май)</v>
          </cell>
        </row>
        <row r="205">
          <cell r="A205" t="str">
            <v>06 (Июнь)</v>
          </cell>
        </row>
        <row r="206">
          <cell r="A206" t="str">
            <v>07 (Июль)</v>
          </cell>
        </row>
        <row r="207">
          <cell r="A207" t="str">
            <v>08 (Август)</v>
          </cell>
        </row>
        <row r="208">
          <cell r="A208" t="str">
            <v>09 (Сентябрь)</v>
          </cell>
        </row>
        <row r="209">
          <cell r="A209" t="str">
            <v>10 (Октябрь)</v>
          </cell>
        </row>
        <row r="210">
          <cell r="A210" t="str">
            <v>11 (Ноябрь)</v>
          </cell>
        </row>
        <row r="211">
          <cell r="A211" t="str">
            <v>12 (Декабрь)</v>
          </cell>
        </row>
        <row r="212">
          <cell r="A212" t="str">
            <v>- -</v>
          </cell>
        </row>
        <row r="214">
          <cell r="A214" t="str">
            <v>2010 г. 07 (Июль)</v>
          </cell>
        </row>
        <row r="215">
          <cell r="A215" t="str">
            <v>2010 г. 08 (Август)</v>
          </cell>
        </row>
        <row r="216">
          <cell r="A216" t="str">
            <v>2010 г. 09 (Сентябрь)</v>
          </cell>
        </row>
        <row r="217">
          <cell r="A217" t="str">
            <v>2010 г. 10 (Октябрь)</v>
          </cell>
        </row>
        <row r="218">
          <cell r="A218" t="str">
            <v>2010 г. 11 (Ноябрь)</v>
          </cell>
        </row>
        <row r="219">
          <cell r="A219" t="str">
            <v>2010 г. 12 (Декабрь)</v>
          </cell>
        </row>
        <row r="220">
          <cell r="A220" t="str">
            <v>2011 г. 01 (Январь)</v>
          </cell>
        </row>
        <row r="221">
          <cell r="A221" t="str">
            <v>2011 г. 02 (Февраль)</v>
          </cell>
        </row>
        <row r="222">
          <cell r="A222" t="str">
            <v>2011 г. 03 (Март)</v>
          </cell>
        </row>
        <row r="223">
          <cell r="A223" t="str">
            <v>2011 г. 04 (Апрель)</v>
          </cell>
        </row>
        <row r="224">
          <cell r="A224" t="str">
            <v>- г. - -</v>
          </cell>
        </row>
        <row r="225">
          <cell r="A225" t="str">
            <v>- г. - -</v>
          </cell>
        </row>
        <row r="227">
          <cell r="A227" t="str">
            <v xml:space="preserve">07 (Июль) </v>
          </cell>
        </row>
        <row r="228">
          <cell r="A228" t="str">
            <v xml:space="preserve">08 (Август) </v>
          </cell>
        </row>
        <row r="229">
          <cell r="A229" t="str">
            <v xml:space="preserve">09 (Сентябрь) </v>
          </cell>
        </row>
        <row r="230">
          <cell r="A230" t="str">
            <v xml:space="preserve">10 (Октябрь) </v>
          </cell>
        </row>
        <row r="231">
          <cell r="A231" t="str">
            <v xml:space="preserve">11 (Ноябрь) </v>
          </cell>
        </row>
        <row r="232">
          <cell r="A232" t="str">
            <v xml:space="preserve">12 (Декабрь) </v>
          </cell>
        </row>
        <row r="233">
          <cell r="A233" t="str">
            <v xml:space="preserve">01 (Январь) </v>
          </cell>
        </row>
        <row r="234">
          <cell r="A234" t="str">
            <v xml:space="preserve">02 (Февраль) </v>
          </cell>
        </row>
        <row r="235">
          <cell r="A235" t="str">
            <v xml:space="preserve">03 (Март) </v>
          </cell>
        </row>
        <row r="236">
          <cell r="A236" t="str">
            <v xml:space="preserve">04 (Апрель) </v>
          </cell>
        </row>
        <row r="237">
          <cell r="A237" t="str">
            <v xml:space="preserve">- - </v>
          </cell>
        </row>
        <row r="238">
          <cell r="A238" t="str">
            <v xml:space="preserve">- - </v>
          </cell>
        </row>
        <row r="239">
          <cell r="A239" t="str">
            <v>-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зюме"/>
      <sheetName val="Протокол"/>
      <sheetName val="Схема"/>
      <sheetName val="ЭПС диф тариф"/>
      <sheetName val="ЭПС диф предлаг"/>
      <sheetName val="ЭПС ан тариф"/>
      <sheetName val="ЭПС ан предлаг"/>
      <sheetName val="Баланс"/>
      <sheetName val="Баланс +"/>
      <sheetName val="Отчет"/>
      <sheetName val="Отчеты +"/>
      <sheetName val="Кэш"/>
      <sheetName val="Залог"/>
      <sheetName val="Риски"/>
      <sheetName val="Сотрудничество с банком"/>
      <sheetName val="Торговое финансирование"/>
      <sheetName val="Скрыть"/>
    </sheetNames>
    <sheetDataSet>
      <sheetData sheetId="0" refreshError="1"/>
      <sheetData sheetId="1">
        <row r="1">
          <cell r="BS1" t="str">
            <v>рублей</v>
          </cell>
          <cell r="BV1" t="str">
            <v>в конце срока</v>
          </cell>
        </row>
        <row r="2">
          <cell r="BS2" t="str">
            <v>тыс.руб</v>
          </cell>
          <cell r="BV2" t="str">
            <v xml:space="preserve">равномерное </v>
          </cell>
        </row>
        <row r="3">
          <cell r="BS3" t="str">
            <v>usd</v>
          </cell>
          <cell r="BV3" t="str">
            <v>сезонный график</v>
          </cell>
        </row>
        <row r="4">
          <cell r="BS4" t="str">
            <v>тыс.usd</v>
          </cell>
          <cell r="BV4" t="str">
            <v>регулярное (+/-)</v>
          </cell>
        </row>
        <row r="5">
          <cell r="BS5" t="str">
            <v>euro</v>
          </cell>
          <cell r="BV5" t="str">
            <v>аннуитет</v>
          </cell>
        </row>
        <row r="6">
          <cell r="BS6" t="str">
            <v>тыс.euro</v>
          </cell>
          <cell r="BV6" t="str">
            <v>индивидуальный график с отсрочкой платежа</v>
          </cell>
        </row>
        <row r="88">
          <cell r="BH88" t="e">
            <v>#NUM!</v>
          </cell>
        </row>
        <row r="93">
          <cell r="N93">
            <v>0</v>
          </cell>
          <cell r="BH93">
            <v>0</v>
          </cell>
        </row>
        <row r="96">
          <cell r="N96">
            <v>0</v>
          </cell>
          <cell r="BH96">
            <v>0</v>
          </cell>
        </row>
        <row r="102">
          <cell r="N102">
            <v>0</v>
          </cell>
          <cell r="BH102">
            <v>0</v>
          </cell>
        </row>
        <row r="106">
          <cell r="BH106">
            <v>0</v>
          </cell>
        </row>
        <row r="108">
          <cell r="BH108">
            <v>0</v>
          </cell>
        </row>
        <row r="111">
          <cell r="N111">
            <v>0</v>
          </cell>
          <cell r="BH111">
            <v>0</v>
          </cell>
        </row>
        <row r="113">
          <cell r="BH113">
            <v>0</v>
          </cell>
        </row>
        <row r="114">
          <cell r="BH114">
            <v>0</v>
          </cell>
        </row>
        <row r="173">
          <cell r="P173">
            <v>41275</v>
          </cell>
          <cell r="AA173">
            <v>41640</v>
          </cell>
        </row>
        <row r="175">
          <cell r="P175">
            <v>0</v>
          </cell>
          <cell r="AA175">
            <v>0</v>
          </cell>
        </row>
        <row r="179">
          <cell r="AA179">
            <v>41275</v>
          </cell>
          <cell r="AN179">
            <v>41640</v>
          </cell>
        </row>
        <row r="181">
          <cell r="AA181">
            <v>0</v>
          </cell>
          <cell r="AN181">
            <v>0</v>
          </cell>
        </row>
        <row r="188">
          <cell r="P188">
            <v>0</v>
          </cell>
          <cell r="AA188">
            <v>0</v>
          </cell>
        </row>
        <row r="193">
          <cell r="P193">
            <v>0</v>
          </cell>
          <cell r="AA193">
            <v>0</v>
          </cell>
        </row>
        <row r="198">
          <cell r="P198">
            <v>0</v>
          </cell>
          <cell r="AA198">
            <v>0</v>
          </cell>
        </row>
        <row r="206">
          <cell r="AA206">
            <v>41275</v>
          </cell>
          <cell r="AN206">
            <v>41640</v>
          </cell>
        </row>
        <row r="208">
          <cell r="AA208">
            <v>0</v>
          </cell>
          <cell r="AN208">
            <v>0</v>
          </cell>
        </row>
        <row r="212">
          <cell r="P212">
            <v>41275</v>
          </cell>
          <cell r="AA212">
            <v>41640</v>
          </cell>
        </row>
        <row r="214">
          <cell r="P214">
            <v>0</v>
          </cell>
          <cell r="AA214">
            <v>0</v>
          </cell>
        </row>
        <row r="218">
          <cell r="AA218">
            <v>41275</v>
          </cell>
          <cell r="AN218">
            <v>41640</v>
          </cell>
        </row>
        <row r="220">
          <cell r="AA220">
            <v>0</v>
          </cell>
          <cell r="AN220">
            <v>0</v>
          </cell>
        </row>
        <row r="224">
          <cell r="AA224">
            <v>41275</v>
          </cell>
          <cell r="AN224">
            <v>41640</v>
          </cell>
        </row>
        <row r="226">
          <cell r="AA226">
            <v>0</v>
          </cell>
          <cell r="AN226">
            <v>0</v>
          </cell>
        </row>
        <row r="233">
          <cell r="AA233">
            <v>0</v>
          </cell>
          <cell r="AN233">
            <v>0</v>
          </cell>
        </row>
        <row r="236">
          <cell r="AA236">
            <v>0</v>
          </cell>
          <cell r="AN236">
            <v>0</v>
          </cell>
        </row>
        <row r="241">
          <cell r="AA241">
            <v>41275</v>
          </cell>
          <cell r="AN241">
            <v>41640</v>
          </cell>
        </row>
        <row r="243">
          <cell r="AA243">
            <v>0</v>
          </cell>
          <cell r="AN243">
            <v>0</v>
          </cell>
        </row>
        <row r="247">
          <cell r="AA247">
            <v>41275</v>
          </cell>
          <cell r="AN247">
            <v>41640</v>
          </cell>
        </row>
        <row r="249">
          <cell r="AA249">
            <v>0</v>
          </cell>
          <cell r="AN249">
            <v>0</v>
          </cell>
        </row>
        <row r="256">
          <cell r="P256">
            <v>0</v>
          </cell>
          <cell r="AA256">
            <v>0</v>
          </cell>
        </row>
        <row r="260">
          <cell r="P260">
            <v>0</v>
          </cell>
          <cell r="AA260">
            <v>0</v>
          </cell>
        </row>
        <row r="264">
          <cell r="P264">
            <v>0</v>
          </cell>
          <cell r="AA264">
            <v>0</v>
          </cell>
        </row>
        <row r="270">
          <cell r="P270">
            <v>41275</v>
          </cell>
          <cell r="AA270">
            <v>41640</v>
          </cell>
        </row>
        <row r="272">
          <cell r="P272">
            <v>0</v>
          </cell>
          <cell r="AA272">
            <v>0</v>
          </cell>
        </row>
        <row r="276">
          <cell r="AA276">
            <v>41275</v>
          </cell>
          <cell r="AN276">
            <v>41640</v>
          </cell>
        </row>
        <row r="278">
          <cell r="AA278">
            <v>0</v>
          </cell>
          <cell r="AN278">
            <v>0</v>
          </cell>
        </row>
        <row r="282">
          <cell r="P282">
            <v>41275</v>
          </cell>
          <cell r="AA282">
            <v>41640</v>
          </cell>
        </row>
        <row r="284">
          <cell r="P284">
            <v>0</v>
          </cell>
          <cell r="AA284">
            <v>0</v>
          </cell>
        </row>
        <row r="288">
          <cell r="AA288">
            <v>41275</v>
          </cell>
          <cell r="AN288">
            <v>41640</v>
          </cell>
        </row>
        <row r="290">
          <cell r="AA290">
            <v>0</v>
          </cell>
          <cell r="AN290">
            <v>0</v>
          </cell>
        </row>
        <row r="335">
          <cell r="P335">
            <v>41275</v>
          </cell>
          <cell r="AA335">
            <v>41640</v>
          </cell>
        </row>
        <row r="337">
          <cell r="P337">
            <v>0</v>
          </cell>
          <cell r="AA337">
            <v>0</v>
          </cell>
        </row>
        <row r="341">
          <cell r="AA341">
            <v>41275</v>
          </cell>
          <cell r="AN341">
            <v>41640</v>
          </cell>
        </row>
        <row r="343">
          <cell r="AA343">
            <v>0</v>
          </cell>
          <cell r="AN343">
            <v>0</v>
          </cell>
        </row>
        <row r="350">
          <cell r="P350">
            <v>0</v>
          </cell>
          <cell r="AA350">
            <v>0</v>
          </cell>
        </row>
        <row r="355">
          <cell r="P355">
            <v>0</v>
          </cell>
          <cell r="AA355">
            <v>0</v>
          </cell>
        </row>
        <row r="360">
          <cell r="P360">
            <v>0</v>
          </cell>
          <cell r="AA360">
            <v>0</v>
          </cell>
        </row>
        <row r="368">
          <cell r="AA368">
            <v>41275</v>
          </cell>
          <cell r="AN368">
            <v>41640</v>
          </cell>
        </row>
        <row r="370">
          <cell r="AA370">
            <v>0</v>
          </cell>
          <cell r="AN370">
            <v>0</v>
          </cell>
        </row>
        <row r="374">
          <cell r="P374">
            <v>41275</v>
          </cell>
          <cell r="AA374">
            <v>41640</v>
          </cell>
        </row>
        <row r="376">
          <cell r="P376">
            <v>0</v>
          </cell>
          <cell r="AA376">
            <v>0</v>
          </cell>
        </row>
        <row r="380">
          <cell r="AA380">
            <v>41275</v>
          </cell>
          <cell r="AN380">
            <v>41640</v>
          </cell>
        </row>
        <row r="382">
          <cell r="AA382">
            <v>0</v>
          </cell>
          <cell r="AN382">
            <v>0</v>
          </cell>
        </row>
        <row r="386">
          <cell r="AA386">
            <v>41275</v>
          </cell>
          <cell r="AN386">
            <v>41640</v>
          </cell>
        </row>
        <row r="388">
          <cell r="AA388">
            <v>0</v>
          </cell>
          <cell r="AN388">
            <v>0</v>
          </cell>
        </row>
        <row r="395">
          <cell r="AA395">
            <v>0</v>
          </cell>
          <cell r="AN395">
            <v>0</v>
          </cell>
        </row>
        <row r="398">
          <cell r="AA398">
            <v>0</v>
          </cell>
          <cell r="AN398">
            <v>0</v>
          </cell>
        </row>
        <row r="403">
          <cell r="AA403">
            <v>41275</v>
          </cell>
          <cell r="AN403">
            <v>41640</v>
          </cell>
        </row>
        <row r="405">
          <cell r="AA405">
            <v>0</v>
          </cell>
          <cell r="AN405">
            <v>0</v>
          </cell>
        </row>
        <row r="409">
          <cell r="AA409">
            <v>41275</v>
          </cell>
          <cell r="AN409">
            <v>41640</v>
          </cell>
        </row>
        <row r="411">
          <cell r="AA411">
            <v>0</v>
          </cell>
          <cell r="AN411">
            <v>0</v>
          </cell>
        </row>
        <row r="418">
          <cell r="P418">
            <v>0</v>
          </cell>
          <cell r="AA418">
            <v>0</v>
          </cell>
        </row>
        <row r="422">
          <cell r="P422">
            <v>0</v>
          </cell>
          <cell r="AA422">
            <v>0</v>
          </cell>
        </row>
        <row r="426">
          <cell r="P426">
            <v>0</v>
          </cell>
          <cell r="AA426">
            <v>0</v>
          </cell>
        </row>
        <row r="432">
          <cell r="P432">
            <v>41275</v>
          </cell>
          <cell r="AA432">
            <v>41640</v>
          </cell>
        </row>
        <row r="434">
          <cell r="P434">
            <v>0</v>
          </cell>
          <cell r="AA434">
            <v>0</v>
          </cell>
        </row>
        <row r="438">
          <cell r="AA438">
            <v>41275</v>
          </cell>
          <cell r="AN438">
            <v>41640</v>
          </cell>
        </row>
        <row r="440">
          <cell r="AA440">
            <v>0</v>
          </cell>
          <cell r="AN440">
            <v>0</v>
          </cell>
        </row>
        <row r="444">
          <cell r="P444">
            <v>41275</v>
          </cell>
          <cell r="AA444">
            <v>41640</v>
          </cell>
        </row>
        <row r="446">
          <cell r="P446">
            <v>0</v>
          </cell>
          <cell r="AA446">
            <v>0</v>
          </cell>
        </row>
        <row r="450">
          <cell r="AA450">
            <v>41275</v>
          </cell>
          <cell r="AN450">
            <v>41640</v>
          </cell>
        </row>
        <row r="452">
          <cell r="AA452">
            <v>0</v>
          </cell>
          <cell r="AN452">
            <v>0</v>
          </cell>
        </row>
      </sheetData>
      <sheetData sheetId="2">
        <row r="14">
          <cell r="B14" t="str">
            <v>№ п/п</v>
          </cell>
          <cell r="C14" t="str">
            <v xml:space="preserve">Залогодатель </v>
          </cell>
          <cell r="D14" t="str">
            <v>Наименование</v>
          </cell>
          <cell r="M14" t="str">
            <v>Рыночная ст-ть, руб.</v>
          </cell>
          <cell r="O14" t="str">
            <v>Дисконт</v>
          </cell>
          <cell r="P14" t="str">
            <v>Залоговая ст-ть, руб.</v>
          </cell>
        </row>
        <row r="16">
          <cell r="B16" t="str">
            <v>Итого</v>
          </cell>
          <cell r="M16">
            <v>0</v>
          </cell>
          <cell r="O16" t="str">
            <v>х</v>
          </cell>
          <cell r="P1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H4" t="str">
            <v xml:space="preserve">Нематериальные активы </v>
          </cell>
          <cell r="AK4">
            <v>41275</v>
          </cell>
          <cell r="AP4">
            <v>0</v>
          </cell>
        </row>
        <row r="5">
          <cell r="AH5" t="str">
            <v>Результаты иследований и разработок</v>
          </cell>
          <cell r="AK5">
            <v>41365</v>
          </cell>
          <cell r="AP5" t="str">
            <v>Наименование организации 1</v>
          </cell>
        </row>
        <row r="6">
          <cell r="AH6" t="str">
            <v xml:space="preserve">Основные средства </v>
          </cell>
          <cell r="AK6">
            <v>41456</v>
          </cell>
          <cell r="AP6" t="str">
            <v>Наименование организации 2</v>
          </cell>
        </row>
        <row r="7">
          <cell r="AH7" t="str">
            <v xml:space="preserve">Доходные вложения в материальные ценности </v>
          </cell>
          <cell r="AK7">
            <v>41548</v>
          </cell>
          <cell r="AP7" t="str">
            <v>Наименование организации 3</v>
          </cell>
        </row>
        <row r="8">
          <cell r="AH8" t="str">
            <v>Финансовые вложения (долгосрочные)</v>
          </cell>
          <cell r="AK8">
            <v>41640</v>
          </cell>
          <cell r="AP8" t="str">
            <v>Наименование организации 4</v>
          </cell>
        </row>
        <row r="9">
          <cell r="AH9" t="str">
            <v>Отложенные  налоговые активы</v>
          </cell>
          <cell r="AP9" t="str">
            <v>Наименование организации 5</v>
          </cell>
        </row>
        <row r="10">
          <cell r="AH10" t="str">
            <v>Прочие внеоборотные активы</v>
          </cell>
          <cell r="AP10" t="str">
            <v>Наименование организации 6</v>
          </cell>
        </row>
        <row r="11">
          <cell r="AH11" t="str">
            <v>Запасы</v>
          </cell>
          <cell r="AP11" t="str">
            <v>Наименование организации 7</v>
          </cell>
        </row>
        <row r="12">
          <cell r="AH12" t="str">
            <v xml:space="preserve">НДС по приобретенным ценностям </v>
          </cell>
          <cell r="AP12" t="str">
            <v>Наименование организации 8</v>
          </cell>
        </row>
        <row r="13">
          <cell r="AH13" t="str">
            <v>Дт поставщики (сч.60)</v>
          </cell>
          <cell r="AP13" t="str">
            <v>Наименование организации 9</v>
          </cell>
        </row>
        <row r="14">
          <cell r="AH14" t="str">
            <v>Дт покупатели (сч.62)</v>
          </cell>
          <cell r="AP14" t="str">
            <v>Наименование организации 10</v>
          </cell>
        </row>
        <row r="15">
          <cell r="AH15" t="str">
            <v>Дт бюджет, прочее (76,68,69,70 и т.д.)</v>
          </cell>
          <cell r="AP15" t="str">
            <v>Наименование организации 11</v>
          </cell>
        </row>
        <row r="16">
          <cell r="AH16" t="str">
            <v>Просроченная Дт</v>
          </cell>
          <cell r="AP16" t="str">
            <v>Наименование организации 12</v>
          </cell>
        </row>
        <row r="17">
          <cell r="AH17" t="str">
            <v>Финансовые вложения (краткосрочные)</v>
          </cell>
          <cell r="AP17" t="str">
            <v>Наименование организации 13</v>
          </cell>
        </row>
        <row r="18">
          <cell r="AH18" t="str">
            <v>Денежные средства</v>
          </cell>
          <cell r="AP18" t="str">
            <v>Наименование организации 14</v>
          </cell>
        </row>
        <row r="19">
          <cell r="AH19" t="str">
            <v>Прочие оборотные активы</v>
          </cell>
          <cell r="AP19" t="str">
            <v>Наименование организации 15</v>
          </cell>
        </row>
        <row r="21">
          <cell r="AH21" t="str">
            <v>Уставный капитал (складочный капитал, уставный фонд, вклады товарищей)</v>
          </cell>
        </row>
        <row r="22">
          <cell r="AH22" t="str">
            <v>Собственные акции, выкупленные у акционеров</v>
          </cell>
        </row>
        <row r="23">
          <cell r="AH23" t="str">
            <v>Переоценка внеоборотных активов</v>
          </cell>
        </row>
        <row r="24">
          <cell r="AH24" t="str">
            <v>Добавочный капитал (без переоценки)</v>
          </cell>
        </row>
        <row r="25">
          <cell r="AH25" t="str">
            <v>Резервный капитал</v>
          </cell>
        </row>
        <row r="26">
          <cell r="AH26" t="str">
            <v>Нераспределенная прибыль (непокрытый убыток)</v>
          </cell>
        </row>
        <row r="27">
          <cell r="AH27" t="str">
            <v>Заемные средства (долгосрочные)</v>
          </cell>
        </row>
        <row r="28">
          <cell r="AH28" t="str">
            <v>Отложенные налоговые обязательства</v>
          </cell>
        </row>
        <row r="29">
          <cell r="AH29" t="str">
            <v>Прочие обязательства (долгосрочные)</v>
          </cell>
        </row>
        <row r="30">
          <cell r="AH30" t="str">
            <v>Заемные средства (краткосрочные)</v>
          </cell>
        </row>
        <row r="31">
          <cell r="AH31" t="str">
            <v>Кт поставщики (сч.60)</v>
          </cell>
        </row>
        <row r="32">
          <cell r="AH32" t="str">
            <v>Кт покупатели (сч.62)</v>
          </cell>
        </row>
        <row r="33">
          <cell r="AH33" t="str">
            <v>Кт бюджет, прочее (76,68,69,70 и т.д.)</v>
          </cell>
        </row>
        <row r="34">
          <cell r="AH34" t="str">
            <v xml:space="preserve">Доходы будущих периодов </v>
          </cell>
        </row>
        <row r="35">
          <cell r="AH35" t="str">
            <v xml:space="preserve">Резервы предстоящих расходов </v>
          </cell>
        </row>
        <row r="36">
          <cell r="AH36" t="str">
            <v>Прочие обязательства (краткосрочные)</v>
          </cell>
        </row>
      </sheetData>
      <sheetData sheetId="10" refreshError="1"/>
      <sheetData sheetId="11">
        <row r="2">
          <cell r="R2" t="str">
            <v>за 0 мес.0 г.</v>
          </cell>
          <cell r="S2">
            <v>0</v>
          </cell>
        </row>
        <row r="3">
          <cell r="R3" t="str">
            <v>за 0 мес.0 г.</v>
          </cell>
          <cell r="S3" t="str">
            <v>Наименование организации 1</v>
          </cell>
        </row>
        <row r="4">
          <cell r="R4" t="str">
            <v>за 0 мес.0 г.</v>
          </cell>
          <cell r="S4" t="str">
            <v>Наименование организации 2</v>
          </cell>
        </row>
        <row r="5">
          <cell r="R5" t="str">
            <v>за 0 мес.0 г.</v>
          </cell>
          <cell r="S5" t="str">
            <v>Наименование организации 3</v>
          </cell>
        </row>
        <row r="6">
          <cell r="R6" t="str">
            <v>за 0 мес.0 г.</v>
          </cell>
          <cell r="S6" t="str">
            <v>Наименование организации 4</v>
          </cell>
        </row>
        <row r="7">
          <cell r="S7" t="str">
            <v>Наименование организации 5</v>
          </cell>
        </row>
        <row r="8">
          <cell r="S8" t="str">
            <v>Наименование организации 6</v>
          </cell>
        </row>
        <row r="9">
          <cell r="S9" t="str">
            <v>Наименование организации 7</v>
          </cell>
        </row>
        <row r="10">
          <cell r="S10" t="str">
            <v>Наименование организации 8</v>
          </cell>
        </row>
        <row r="11">
          <cell r="S11" t="str">
            <v>Наименование организации 9</v>
          </cell>
        </row>
        <row r="12">
          <cell r="S12" t="str">
            <v>Наименование организации 10</v>
          </cell>
        </row>
        <row r="13">
          <cell r="S13" t="str">
            <v>Наименование организации 11</v>
          </cell>
        </row>
        <row r="14">
          <cell r="S14" t="str">
            <v>Наименование организации 12</v>
          </cell>
        </row>
        <row r="15">
          <cell r="S15" t="str">
            <v>Наименование организации 13</v>
          </cell>
        </row>
        <row r="16">
          <cell r="S16" t="str">
            <v>Наименование организации 14</v>
          </cell>
        </row>
        <row r="17">
          <cell r="S17" t="str">
            <v>Наименование организации 15</v>
          </cell>
        </row>
        <row r="29">
          <cell r="S29" t="str">
            <v>товар 1/направление деятельности</v>
          </cell>
        </row>
        <row r="30">
          <cell r="S30" t="str">
            <v>товар 2/ направление деятельности</v>
          </cell>
        </row>
        <row r="31">
          <cell r="S31" t="str">
            <v>товар 3/ направление деятельности</v>
          </cell>
        </row>
        <row r="32">
          <cell r="S32" t="str">
            <v>товар 4/ направление деятельности</v>
          </cell>
        </row>
        <row r="33">
          <cell r="S33" t="str">
            <v>товар 5/ направление деятельности</v>
          </cell>
        </row>
        <row r="34">
          <cell r="S34" t="str">
            <v>Доходы от участия в др. организациях</v>
          </cell>
        </row>
        <row r="35">
          <cell r="S35" t="str">
            <v>Прочие доходы</v>
          </cell>
        </row>
        <row r="36">
          <cell r="S36" t="str">
            <v>Проценты к получению</v>
          </cell>
        </row>
        <row r="37">
          <cell r="S37" t="str">
            <v>товар 1/направление деятельности</v>
          </cell>
        </row>
        <row r="38">
          <cell r="S38" t="str">
            <v>товар 2/ направление деятельности</v>
          </cell>
        </row>
        <row r="39">
          <cell r="S39" t="str">
            <v>товар 3/ направление деятельности</v>
          </cell>
        </row>
        <row r="40">
          <cell r="S40" t="str">
            <v>товар 4/ направление деятельности</v>
          </cell>
        </row>
        <row r="41">
          <cell r="S41" t="str">
            <v>товар 5/ направление деятельности</v>
          </cell>
        </row>
        <row r="42">
          <cell r="S42" t="str">
            <v>Коммерческие расходы</v>
          </cell>
        </row>
        <row r="43">
          <cell r="S43" t="str">
            <v>Управленческие расходы</v>
          </cell>
        </row>
        <row r="44">
          <cell r="S44" t="str">
            <v>Проценты к уплате</v>
          </cell>
        </row>
        <row r="45">
          <cell r="S45" t="str">
            <v>Прочие расходы</v>
          </cell>
        </row>
        <row r="46">
          <cell r="S46" t="str">
            <v>Текущий налог на прибыль</v>
          </cell>
        </row>
      </sheetData>
      <sheetData sheetId="12">
        <row r="219">
          <cell r="D219">
            <v>41365</v>
          </cell>
          <cell r="E219">
            <v>41456</v>
          </cell>
          <cell r="F219">
            <v>41548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2">
          <cell r="A2">
            <v>41275</v>
          </cell>
        </row>
        <row r="3">
          <cell r="A3">
            <v>41365</v>
          </cell>
        </row>
        <row r="4">
          <cell r="A4">
            <v>41456</v>
          </cell>
          <cell r="C4">
            <v>41275</v>
          </cell>
        </row>
        <row r="5">
          <cell r="A5">
            <v>41548</v>
          </cell>
          <cell r="C5">
            <v>41640</v>
          </cell>
        </row>
        <row r="6">
          <cell r="A6">
            <v>41640</v>
          </cell>
          <cell r="C6">
            <v>42005</v>
          </cell>
        </row>
        <row r="7">
          <cell r="C7">
            <v>42370</v>
          </cell>
        </row>
        <row r="8">
          <cell r="C8">
            <v>42736</v>
          </cell>
        </row>
        <row r="9">
          <cell r="C9">
            <v>43101</v>
          </cell>
        </row>
        <row r="10">
          <cell r="C10">
            <v>43466</v>
          </cell>
        </row>
        <row r="11">
          <cell r="C11">
            <v>43831</v>
          </cell>
        </row>
        <row r="35">
          <cell r="A35" t="e">
            <v>#DIV/0!</v>
          </cell>
        </row>
        <row r="36">
          <cell r="A36" t="e">
            <v>#DIV/0!</v>
          </cell>
        </row>
        <row r="38">
          <cell r="A38" t="e">
            <v>#DIV/0!</v>
          </cell>
        </row>
        <row r="39">
          <cell r="A39" t="e">
            <v>#DIV/0!</v>
          </cell>
        </row>
        <row r="48">
          <cell r="A48">
            <v>3</v>
          </cell>
        </row>
        <row r="49">
          <cell r="A49">
            <v>6</v>
          </cell>
        </row>
        <row r="50">
          <cell r="A50">
            <v>9</v>
          </cell>
        </row>
        <row r="51">
          <cell r="A51">
            <v>12</v>
          </cell>
        </row>
        <row r="110">
          <cell r="A110">
            <v>1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4</v>
          </cell>
        </row>
        <row r="114">
          <cell r="A114">
            <v>5</v>
          </cell>
        </row>
        <row r="115">
          <cell r="A115">
            <v>6</v>
          </cell>
        </row>
        <row r="116">
          <cell r="A116">
            <v>7</v>
          </cell>
        </row>
        <row r="117">
          <cell r="A117">
            <v>8</v>
          </cell>
        </row>
        <row r="118">
          <cell r="A118">
            <v>9</v>
          </cell>
        </row>
        <row r="119">
          <cell r="A119">
            <v>10</v>
          </cell>
        </row>
        <row r="120">
          <cell r="A120">
            <v>11</v>
          </cell>
        </row>
        <row r="121">
          <cell r="A121">
            <v>12</v>
          </cell>
        </row>
        <row r="122">
          <cell r="A122">
            <v>13</v>
          </cell>
        </row>
        <row r="123">
          <cell r="A123">
            <v>14</v>
          </cell>
        </row>
        <row r="124">
          <cell r="A124">
            <v>15</v>
          </cell>
        </row>
        <row r="125">
          <cell r="A125">
            <v>16</v>
          </cell>
        </row>
        <row r="126">
          <cell r="A126">
            <v>17</v>
          </cell>
        </row>
        <row r="127">
          <cell r="A127">
            <v>18</v>
          </cell>
        </row>
        <row r="128">
          <cell r="A128">
            <v>19</v>
          </cell>
        </row>
        <row r="129">
          <cell r="A129">
            <v>20</v>
          </cell>
        </row>
        <row r="130">
          <cell r="A130">
            <v>21</v>
          </cell>
        </row>
        <row r="131">
          <cell r="A131">
            <v>22</v>
          </cell>
        </row>
        <row r="132">
          <cell r="A132">
            <v>23</v>
          </cell>
        </row>
        <row r="133">
          <cell r="A133">
            <v>24</v>
          </cell>
        </row>
        <row r="134">
          <cell r="A134">
            <v>25</v>
          </cell>
        </row>
        <row r="135">
          <cell r="A135">
            <v>26</v>
          </cell>
        </row>
        <row r="136">
          <cell r="A136">
            <v>27</v>
          </cell>
        </row>
        <row r="137">
          <cell r="A137">
            <v>28</v>
          </cell>
        </row>
        <row r="138">
          <cell r="A138">
            <v>29</v>
          </cell>
        </row>
        <row r="139">
          <cell r="A139">
            <v>30</v>
          </cell>
        </row>
        <row r="140">
          <cell r="A140">
            <v>31</v>
          </cell>
        </row>
        <row r="208">
          <cell r="A208">
            <v>6</v>
          </cell>
        </row>
        <row r="209">
          <cell r="A209">
            <v>7</v>
          </cell>
        </row>
        <row r="210">
          <cell r="A210">
            <v>8</v>
          </cell>
        </row>
        <row r="211">
          <cell r="A211">
            <v>9</v>
          </cell>
        </row>
        <row r="212">
          <cell r="A212">
            <v>10</v>
          </cell>
        </row>
        <row r="213">
          <cell r="A213">
            <v>11</v>
          </cell>
        </row>
        <row r="214">
          <cell r="A214">
            <v>12</v>
          </cell>
        </row>
        <row r="218">
          <cell r="A218" t="str">
            <v>Да</v>
          </cell>
        </row>
        <row r="219">
          <cell r="A219" t="str">
            <v>Нет</v>
          </cell>
        </row>
        <row r="221">
          <cell r="A221" t="str">
            <v>Бухгалтерская отчетность</v>
          </cell>
        </row>
        <row r="222">
          <cell r="A222" t="str">
            <v>Аналитическая отчетность</v>
          </cell>
        </row>
        <row r="225">
          <cell r="A225" t="str">
            <v>Категория А (высокорисковые проекты с потенциальными существенными неблагоприятными воздействиями социального и экономического характера, которые разнообразны, необратимы или беспрецедентны)</v>
          </cell>
        </row>
        <row r="226">
          <cell r="A226" t="str">
            <v>Категория B (среднерисковые проекты с потенциальными, локальными воздействиями неблагоприятного социального и экологического характера)</v>
          </cell>
        </row>
        <row r="227">
          <cell r="A227" t="str">
            <v>Категория C (низкорисковые проекты, потенциал неблагоприятного воздействия социального и экологического характера которых минимален или отсутствует)</v>
          </cell>
        </row>
        <row r="234">
          <cell r="A234" t="str">
            <v>значительный рост</v>
          </cell>
        </row>
        <row r="235">
          <cell r="A235" t="str">
            <v>незначительный рост</v>
          </cell>
        </row>
        <row r="236">
          <cell r="A236" t="str">
            <v>стагнация</v>
          </cell>
        </row>
        <row r="237">
          <cell r="A237" t="str">
            <v>незначительное снижение</v>
          </cell>
        </row>
        <row r="238">
          <cell r="A238" t="str">
            <v>значительное снижение</v>
          </cell>
        </row>
        <row r="244">
          <cell r="A244" t="str">
            <v>Инвестиц.</v>
          </cell>
        </row>
        <row r="245">
          <cell r="A245" t="str">
            <v>Не инвестиц.</v>
          </cell>
        </row>
        <row r="257">
          <cell r="A257" t="str">
            <v>Кредит</v>
          </cell>
        </row>
        <row r="258">
          <cell r="A258" t="str">
            <v>Кредитная линия ЛЗ</v>
          </cell>
        </row>
        <row r="259">
          <cell r="A259" t="str">
            <v>Кредитная линия ЛВ</v>
          </cell>
        </row>
        <row r="260">
          <cell r="A260" t="str">
            <v>Овердрафт</v>
          </cell>
        </row>
        <row r="261">
          <cell r="A261" t="str">
            <v>Торговое финансирование</v>
          </cell>
        </row>
        <row r="262">
          <cell r="A262" t="str">
            <v>Вексельное кредитование</v>
          </cell>
        </row>
        <row r="263">
          <cell r="A263" t="str">
            <v>Банковская гарантия</v>
          </cell>
        </row>
        <row r="264">
          <cell r="A264" t="str">
            <v>Лизинг</v>
          </cell>
        </row>
        <row r="265">
          <cell r="A265" t="str">
            <v>Займ</v>
          </cell>
        </row>
        <row r="266">
          <cell r="A266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ервичная консультация АТБ"/>
      <sheetName val="предварительное решение ЭЛ"/>
      <sheetName val="Расчет ЛП"/>
      <sheetName val="Протокол АТБ"/>
      <sheetName val="Приложение № 1 Заявление"/>
      <sheetName val="Анкета по приказу единый клиент"/>
      <sheetName val="Лист2"/>
      <sheetName val="Заключение"/>
      <sheetName val="Ковенанты"/>
      <sheetName val="Кэш"/>
      <sheetName val="БГ до 5 млн. руб."/>
      <sheetName val="Холдинг"/>
      <sheetName val="ЭПС Диф"/>
      <sheetName val="ЭПС АН"/>
      <sheetName val="Отчет для расчета резерва"/>
      <sheetName val="Последзалог"/>
      <sheetName val="баланс"/>
      <sheetName val="Отчет о фин. результатах"/>
      <sheetName val="Отчет о фин. результатах ОСНО"/>
      <sheetName val="Настройки (скрыт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F10">
            <v>20.069364161849713</v>
          </cell>
          <cell r="S10">
            <v>24.586205846370699</v>
          </cell>
        </row>
      </sheetData>
      <sheetData sheetId="14">
        <row r="9">
          <cell r="P9" t="e">
            <v>#DIV/0!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руб.</v>
          </cell>
        </row>
        <row r="3">
          <cell r="A3" t="str">
            <v>тыс.руб.</v>
          </cell>
        </row>
        <row r="4">
          <cell r="A4" t="str">
            <v>млн.руб.</v>
          </cell>
        </row>
        <row r="5">
          <cell r="A5" t="str">
            <v>USD</v>
          </cell>
        </row>
        <row r="6">
          <cell r="A6" t="str">
            <v>тыс.USD</v>
          </cell>
        </row>
        <row r="7">
          <cell r="A7" t="str">
            <v>млн.USD</v>
          </cell>
        </row>
        <row r="8">
          <cell r="A8" t="str">
            <v>EUR</v>
          </cell>
        </row>
        <row r="9">
          <cell r="A9" t="str">
            <v>тыс.EUR</v>
          </cell>
        </row>
        <row r="10">
          <cell r="A10" t="str">
            <v>млн.EUR</v>
          </cell>
        </row>
        <row r="11">
          <cell r="A11" t="str">
            <v>GBR</v>
          </cell>
        </row>
        <row r="12">
          <cell r="A12" t="str">
            <v>тыс.GBR</v>
          </cell>
        </row>
        <row r="13">
          <cell r="A13" t="str">
            <v>млн.GBR</v>
          </cell>
        </row>
        <row r="15">
          <cell r="A15" t="str">
            <v>% в день</v>
          </cell>
        </row>
        <row r="16">
          <cell r="A16" t="str">
            <v>% в месяц</v>
          </cell>
        </row>
        <row r="17">
          <cell r="A17" t="str">
            <v>% в год</v>
          </cell>
        </row>
        <row r="135">
          <cell r="A135" t="str">
            <v>офис</v>
          </cell>
        </row>
        <row r="136">
          <cell r="A136" t="str">
            <v>торговые помещения</v>
          </cell>
        </row>
        <row r="137">
          <cell r="A137" t="str">
            <v>производство</v>
          </cell>
        </row>
        <row r="138">
          <cell r="A138" t="str">
            <v>склад</v>
          </cell>
        </row>
        <row r="148">
          <cell r="A148" t="str">
            <v>хорошее</v>
          </cell>
        </row>
        <row r="149">
          <cell r="A149" t="str">
            <v>среднее</v>
          </cell>
        </row>
        <row r="150">
          <cell r="A150" t="str">
            <v>плохое</v>
          </cell>
        </row>
        <row r="152">
          <cell r="A152" t="str">
            <v>хорошее</v>
          </cell>
        </row>
        <row r="153">
          <cell r="A153" t="str">
            <v>среднее</v>
          </cell>
        </row>
        <row r="154">
          <cell r="A154" t="str">
            <v>неудовлетворительное</v>
          </cell>
        </row>
        <row r="156">
          <cell r="A156" t="str">
            <v>кредитная линия с лимитом выдачи</v>
          </cell>
        </row>
        <row r="157">
          <cell r="A157" t="str">
            <v>кредитная линия с лимитом задолженности</v>
          </cell>
        </row>
        <row r="158">
          <cell r="A158" t="str">
            <v>коммерческий кредит</v>
          </cell>
        </row>
        <row r="159">
          <cell r="A159" t="str">
            <v>банковская гарантия</v>
          </cell>
        </row>
        <row r="160">
          <cell r="A160" t="str">
            <v>лимит банковских гарантий</v>
          </cell>
        </row>
        <row r="161">
          <cell r="A161" t="str">
            <v>лизинг</v>
          </cell>
        </row>
        <row r="162">
          <cell r="A162" t="str">
            <v>факторинг</v>
          </cell>
        </row>
        <row r="163">
          <cell r="A163" t="str">
            <v>торговое финансирование</v>
          </cell>
        </row>
        <row r="164">
          <cell r="A164" t="str">
            <v>вексельное кредитование</v>
          </cell>
        </row>
        <row r="165">
          <cell r="A165" t="str">
            <v>овердрафт</v>
          </cell>
        </row>
        <row r="166">
          <cell r="A166" t="str">
            <v>транш</v>
          </cell>
        </row>
        <row r="174">
          <cell r="A174" t="str">
            <v>да</v>
          </cell>
        </row>
        <row r="175">
          <cell r="A175" t="str">
            <v>нет</v>
          </cell>
        </row>
        <row r="177">
          <cell r="A177" t="str">
            <v>Звонок от специалистов Банка</v>
          </cell>
        </row>
        <row r="178">
          <cell r="A178" t="str">
            <v>Контакт с клиентом на специализированных выставках</v>
          </cell>
        </row>
        <row r="179">
          <cell r="A179" t="str">
            <v>Публикации в прессе</v>
          </cell>
        </row>
        <row r="180">
          <cell r="A180" t="str">
            <v>Почтовая рассылка – письмо с коммерческим предложением</v>
          </cell>
        </row>
        <row r="181">
          <cell r="A181" t="str">
            <v>Полиграфическая продукция на стендах в филиалах и дополнительных офисах, а также распространяемая среди клиентов специалистами филиалов/доп. офисов (или так: рекламный буклет АТБ)</v>
          </cell>
        </row>
        <row r="182">
          <cell r="A182" t="str">
            <v>Наружная реклама – рекламные щиты, перетяжки</v>
          </cell>
        </row>
        <row r="183">
          <cell r="A183" t="str">
            <v>Радио</v>
          </cell>
        </row>
        <row r="184">
          <cell r="A184" t="str">
            <v>Участие специалистов филиалов в конференциях, круглых столах, форумах, собраниях предпринимателей, проводимых силами территориальных торгово-промышленных палат, муниципалитетов</v>
          </cell>
        </row>
        <row r="185">
          <cell r="A185" t="str">
            <v xml:space="preserve"> Сайт Банка</v>
          </cell>
        </row>
        <row r="186">
          <cell r="A186" t="str">
            <v>Прочие Интернет-ресурсы</v>
          </cell>
        </row>
        <row r="187">
          <cell r="A187" t="str">
            <v>Краткие рекламные модули в поисковиках Интернета (например, Yandex), при запросах по кредитованию малого и среднего бизнеса</v>
          </cell>
        </row>
        <row r="188">
          <cell r="A188" t="str">
            <v>Контакт центр (обращение клиента в call-центр)</v>
          </cell>
        </row>
        <row r="189">
          <cell r="A189" t="str">
            <v>Информация от других действующих клиентов Банка – контрагентов действующих клиентов, участие в совместных программах с клиентами (поставщики оборудования и спецтехники).</v>
          </cell>
        </row>
        <row r="190">
          <cell r="A190" t="str">
            <v>Самостоятельное обращение клиента в Банк</v>
          </cell>
        </row>
        <row r="192">
          <cell r="A192" t="str">
            <v>сотовый</v>
          </cell>
        </row>
        <row r="193">
          <cell r="A193" t="str">
            <v>рабочий</v>
          </cell>
        </row>
        <row r="194">
          <cell r="A194" t="str">
            <v>по месту жит-ва</v>
          </cell>
        </row>
        <row r="201">
          <cell r="A201" t="str">
            <v>дифференцированные платежи, равными долями</v>
          </cell>
        </row>
        <row r="202">
          <cell r="A202" t="str">
            <v>в конце срока</v>
          </cell>
        </row>
        <row r="203">
          <cell r="A203" t="str">
            <v>индивидуальный график</v>
          </cell>
        </row>
        <row r="204">
          <cell r="A204" t="str">
            <v>ежемесячно, равными долями с отсрочкой платежа по основному долгу на 3 месяца</v>
          </cell>
        </row>
        <row r="205">
          <cell r="A205" t="str">
            <v>ежемесячно, равными долями с отсрочкой платежа по основному долгу на 6 месяцев</v>
          </cell>
        </row>
        <row r="206">
          <cell r="A206" t="str">
            <v>сезонный график</v>
          </cell>
        </row>
        <row r="207">
          <cell r="A207" t="str">
            <v>регулярное (+/-)</v>
          </cell>
        </row>
        <row r="208">
          <cell r="A208" t="str">
            <v>аннуитет</v>
          </cell>
        </row>
        <row r="212">
          <cell r="A212" t="str">
            <v>ТП линейки Микро-Лайт</v>
          </cell>
        </row>
        <row r="213">
          <cell r="A213" t="str">
            <v>АТБ-развитие</v>
          </cell>
        </row>
        <row r="214">
          <cell r="A214" t="str">
            <v>АТБ-инвестиции</v>
          </cell>
        </row>
        <row r="215">
          <cell r="A215" t="str">
            <v>Валютный</v>
          </cell>
        </row>
        <row r="216">
          <cell r="A216" t="str">
            <v>Овердрафт СМП</v>
          </cell>
        </row>
        <row r="217">
          <cell r="A217" t="str">
            <v>БИЗНЕС-РЕШЕНИЕ-РОСТ ЕБРР</v>
          </cell>
        </row>
        <row r="218">
          <cell r="A218" t="str">
            <v>МСП Региональный рост</v>
          </cell>
        </row>
        <row r="219">
          <cell r="A219" t="str">
            <v>МСП Маневр</v>
          </cell>
        </row>
        <row r="220">
          <cell r="A220" t="str">
            <v>МИБ-Целевой</v>
          </cell>
        </row>
        <row r="221">
          <cell r="A221" t="str">
            <v>ФИМ Целевой</v>
          </cell>
        </row>
        <row r="222">
          <cell r="A222" t="str">
            <v>Флагман</v>
          </cell>
        </row>
        <row r="223">
          <cell r="A223" t="str">
            <v>Индивидуальный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ервичная консультация АТБ"/>
      <sheetName val="предварительное решение ЭЛ"/>
      <sheetName val="Расчет ЛП"/>
      <sheetName val="Протокол АТБ"/>
      <sheetName val="Приложение № 1 Заявление"/>
      <sheetName val="Анкета по приказу единый клиент"/>
      <sheetName val="Лист2"/>
      <sheetName val="Заключение"/>
      <sheetName val="Инвестиционный проект"/>
      <sheetName val="Расчет инвест проекта"/>
      <sheetName val="Ковенанты"/>
      <sheetName val="Кэш"/>
      <sheetName val="БГ до 5 млн. руб."/>
      <sheetName val="Карточка проблемности"/>
      <sheetName val="Холдинг"/>
      <sheetName val="ЭПС Диф"/>
      <sheetName val="ЭПС АН"/>
      <sheetName val="Отчет для расчета резерва"/>
      <sheetName val="Последзалог"/>
      <sheetName val="баланс"/>
      <sheetName val="Отчет о фин. результатах"/>
      <sheetName val="Отчет о фин. результатах ОСНО"/>
      <sheetName val="Настройки (скрыт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31">
          <cell r="B31" t="str">
            <v>Аккумулированные вложения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F10">
            <v>20.069364161849713</v>
          </cell>
          <cell r="S10">
            <v>24.586205846370699</v>
          </cell>
        </row>
      </sheetData>
      <sheetData sheetId="17">
        <row r="9">
          <cell r="P9" t="e">
            <v>#DIV/0!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A2" t="str">
            <v>руб.</v>
          </cell>
        </row>
        <row r="3">
          <cell r="A3" t="str">
            <v>тыс.руб.</v>
          </cell>
        </row>
        <row r="4">
          <cell r="A4" t="str">
            <v>млн.руб.</v>
          </cell>
        </row>
        <row r="5">
          <cell r="A5" t="str">
            <v>USD</v>
          </cell>
        </row>
        <row r="6">
          <cell r="A6" t="str">
            <v>тыс.USD</v>
          </cell>
        </row>
        <row r="7">
          <cell r="A7" t="str">
            <v>млн.USD</v>
          </cell>
        </row>
        <row r="8">
          <cell r="A8" t="str">
            <v>EUR</v>
          </cell>
        </row>
        <row r="9">
          <cell r="A9" t="str">
            <v>тыс.EUR</v>
          </cell>
        </row>
        <row r="10">
          <cell r="A10" t="str">
            <v>млн.EUR</v>
          </cell>
        </row>
        <row r="11">
          <cell r="A11" t="str">
            <v>GBR</v>
          </cell>
        </row>
        <row r="12">
          <cell r="A12" t="str">
            <v>тыс.GBR</v>
          </cell>
        </row>
        <row r="13">
          <cell r="A13" t="str">
            <v>млн.GBR</v>
          </cell>
        </row>
        <row r="15">
          <cell r="A15" t="str">
            <v>% в день</v>
          </cell>
        </row>
        <row r="16">
          <cell r="A16" t="str">
            <v>% в месяц</v>
          </cell>
        </row>
        <row r="17">
          <cell r="A17" t="str">
            <v>% в год</v>
          </cell>
        </row>
        <row r="135">
          <cell r="A135" t="str">
            <v>офис</v>
          </cell>
        </row>
        <row r="136">
          <cell r="A136" t="str">
            <v>торговые помещения</v>
          </cell>
        </row>
        <row r="137">
          <cell r="A137" t="str">
            <v>производство</v>
          </cell>
        </row>
        <row r="138">
          <cell r="A138" t="str">
            <v>склад</v>
          </cell>
        </row>
        <row r="148">
          <cell r="A148" t="str">
            <v>хорошее</v>
          </cell>
        </row>
        <row r="149">
          <cell r="A149" t="str">
            <v>среднее</v>
          </cell>
        </row>
        <row r="150">
          <cell r="A150" t="str">
            <v>плохое</v>
          </cell>
        </row>
        <row r="152">
          <cell r="A152" t="str">
            <v>хорошее</v>
          </cell>
        </row>
        <row r="153">
          <cell r="A153" t="str">
            <v>среднее</v>
          </cell>
        </row>
        <row r="154">
          <cell r="A154" t="str">
            <v>неудовлетворительное</v>
          </cell>
        </row>
        <row r="156">
          <cell r="A156" t="str">
            <v>кредитная линия с лимитом выдачи</v>
          </cell>
        </row>
        <row r="157">
          <cell r="A157" t="str">
            <v>кредитная линия с лимитом задолженности</v>
          </cell>
        </row>
        <row r="158">
          <cell r="A158" t="str">
            <v>коммерческий кредит</v>
          </cell>
        </row>
        <row r="159">
          <cell r="A159" t="str">
            <v>банковская гарантия</v>
          </cell>
        </row>
        <row r="160">
          <cell r="A160" t="str">
            <v>лимит банковских гарантий</v>
          </cell>
        </row>
        <row r="161">
          <cell r="A161" t="str">
            <v>лизинг</v>
          </cell>
        </row>
        <row r="162">
          <cell r="A162" t="str">
            <v>факторинг</v>
          </cell>
        </row>
        <row r="163">
          <cell r="A163" t="str">
            <v>торговое финансирование</v>
          </cell>
        </row>
        <row r="164">
          <cell r="A164" t="str">
            <v>вексельное кредитование</v>
          </cell>
        </row>
        <row r="165">
          <cell r="A165" t="str">
            <v>овердрафт</v>
          </cell>
        </row>
        <row r="166">
          <cell r="A166" t="str">
            <v>транш</v>
          </cell>
        </row>
        <row r="174">
          <cell r="A174" t="str">
            <v>да</v>
          </cell>
        </row>
        <row r="175">
          <cell r="A175" t="str">
            <v>нет</v>
          </cell>
        </row>
        <row r="177">
          <cell r="A177" t="str">
            <v>Звонок от специалистов Банка</v>
          </cell>
        </row>
        <row r="178">
          <cell r="A178" t="str">
            <v>Контакт с клиентом на специализированных выставках</v>
          </cell>
        </row>
        <row r="179">
          <cell r="A179" t="str">
            <v>Публикации в прессе</v>
          </cell>
        </row>
        <row r="180">
          <cell r="A180" t="str">
            <v>Почтовая рассылка – письмо с коммерческим предложением</v>
          </cell>
        </row>
        <row r="181">
          <cell r="A181" t="str">
            <v>Полиграфическая продукция на стендах в филиалах и дополнительных офисах, а также распространяемая среди клиентов специалистами филиалов/доп. офисов (или так: рекламный буклет АТБ)</v>
          </cell>
        </row>
        <row r="182">
          <cell r="A182" t="str">
            <v>Наружная реклама – рекламные щиты, перетяжки</v>
          </cell>
        </row>
        <row r="183">
          <cell r="A183" t="str">
            <v>Радио</v>
          </cell>
        </row>
        <row r="184">
          <cell r="A184" t="str">
            <v>Участие специалистов филиалов в конференциях, круглых столах, форумах, собраниях предпринимателей, проводимых силами территориальных торгово-промышленных палат, муниципалитетов</v>
          </cell>
        </row>
        <row r="185">
          <cell r="A185" t="str">
            <v xml:space="preserve"> Сайт Банка</v>
          </cell>
        </row>
        <row r="186">
          <cell r="A186" t="str">
            <v>Прочие Интернет-ресурсы</v>
          </cell>
        </row>
        <row r="187">
          <cell r="A187" t="str">
            <v>Краткие рекламные модули в поисковиках Интернета (например, Yandex), при запросах по кредитованию малого и среднего бизнеса</v>
          </cell>
        </row>
        <row r="188">
          <cell r="A188" t="str">
            <v>Контакт центр (обращение клиента в call-центр)</v>
          </cell>
        </row>
        <row r="189">
          <cell r="A189" t="str">
            <v>Информация от других действующих клиентов Банка – контрагентов действующих клиентов, участие в совместных программах с клиентами (поставщики оборудования и спецтехники).</v>
          </cell>
        </row>
        <row r="190">
          <cell r="A190" t="str">
            <v>Самостоятельное обращение клиента в Банк</v>
          </cell>
        </row>
        <row r="192">
          <cell r="A192" t="str">
            <v>сотовый</v>
          </cell>
        </row>
        <row r="193">
          <cell r="A193" t="str">
            <v>рабочий</v>
          </cell>
        </row>
        <row r="194">
          <cell r="A194" t="str">
            <v>по месту жит-ва</v>
          </cell>
        </row>
        <row r="201">
          <cell r="A201" t="str">
            <v>дифференцированные платежи, равными долями</v>
          </cell>
        </row>
        <row r="202">
          <cell r="A202" t="str">
            <v>в конце срока</v>
          </cell>
        </row>
        <row r="203">
          <cell r="A203" t="str">
            <v>индивидуальный график</v>
          </cell>
        </row>
        <row r="204">
          <cell r="A204" t="str">
            <v>ежемесячно, равными долями с отсрочкой платежа по основному долгу на 3 месяца</v>
          </cell>
        </row>
        <row r="205">
          <cell r="A205" t="str">
            <v>ежемесячно, равными долями с отсрочкой платежа по основному долгу на 6 месяцев</v>
          </cell>
        </row>
        <row r="206">
          <cell r="A206" t="str">
            <v>сезонный график</v>
          </cell>
        </row>
        <row r="207">
          <cell r="A207" t="str">
            <v>регулярное (+/-)</v>
          </cell>
        </row>
        <row r="208">
          <cell r="A208" t="str">
            <v>аннуитет</v>
          </cell>
        </row>
        <row r="212">
          <cell r="A212" t="str">
            <v>ТП линейки Микро-Лайт</v>
          </cell>
        </row>
        <row r="213">
          <cell r="A213" t="str">
            <v>АТБ-развитие</v>
          </cell>
        </row>
        <row r="214">
          <cell r="A214" t="str">
            <v>АТБ-инвестиции</v>
          </cell>
        </row>
        <row r="215">
          <cell r="A215" t="str">
            <v>Валютный</v>
          </cell>
        </row>
        <row r="216">
          <cell r="A216" t="str">
            <v>Овердрафт СМП</v>
          </cell>
        </row>
        <row r="217">
          <cell r="A217" t="str">
            <v>БИЗНЕС-РЕШЕНИЕ-РОСТ ЕБРР</v>
          </cell>
        </row>
        <row r="218">
          <cell r="A218" t="str">
            <v>МСП Региональный рост</v>
          </cell>
        </row>
        <row r="219">
          <cell r="A219" t="str">
            <v>МСП Маневр</v>
          </cell>
        </row>
        <row r="220">
          <cell r="A220" t="str">
            <v>МИБ-Целевой</v>
          </cell>
        </row>
        <row r="221">
          <cell r="A221" t="str">
            <v>ФИМ Целевой</v>
          </cell>
        </row>
        <row r="222">
          <cell r="A222" t="str">
            <v>Флагман</v>
          </cell>
        </row>
        <row r="223">
          <cell r="A223" t="str">
            <v>Индивидуальный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иложение № 1 Заявление"/>
      <sheetName val="Заключение"/>
      <sheetName val="Кэш"/>
      <sheetName val="БГ до 5 млн. руб."/>
      <sheetName val="Холдинг"/>
      <sheetName val="ЭПС Диф"/>
      <sheetName val="ЭПС АН"/>
      <sheetName val="Отчет для расчета резерва"/>
      <sheetName val="Последзалог"/>
      <sheetName val="баланс"/>
      <sheetName val="Отчет о фин. результатах"/>
      <sheetName val="Отчет о фин. результатах ОСНО"/>
      <sheetName val="Настройки (скрыть)"/>
    </sheetNames>
    <sheetDataSet>
      <sheetData sheetId="0"/>
      <sheetData sheetId="1"/>
      <sheetData sheetId="2">
        <row r="36">
          <cell r="P36">
            <v>1500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6">
          <cell r="A196" t="str">
            <v>ПОС № 1-Н портфель ссуд без просроченных платежей, 1%</v>
          </cell>
        </row>
        <row r="197">
          <cell r="A197" t="str">
            <v>ПОС № 1-О портфель ссуд без просроченных платежей_обеспеченные, 0,5%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У (сезонный бизнес)"/>
      <sheetName val="Настройки (скрыть)"/>
      <sheetName val="Приложение № 1 Заявление"/>
      <sheetName val="Поручитель 1"/>
      <sheetName val="Поручитель 2"/>
      <sheetName val="Залогодатель 1"/>
      <sheetName val="Залогодатель 2"/>
      <sheetName val="Анкета ЮЛ"/>
      <sheetName val="график платежей"/>
      <sheetName val="Карточка 1"/>
      <sheetName val="Карточка2"/>
      <sheetName val="Акт"/>
      <sheetName val="Акт 2"/>
      <sheetName val="Акт 3"/>
      <sheetName val="Акт 4"/>
      <sheetName val="Акт 5"/>
      <sheetName val="Акт 6"/>
      <sheetName val="Акт 7"/>
      <sheetName val="Отчет"/>
      <sheetName val="Отчет 2"/>
      <sheetName val="Отчет 3"/>
      <sheetName val="Отчет 4"/>
      <sheetName val="Отчет 5"/>
      <sheetName val="Отчет 6"/>
      <sheetName val="Отчет 7"/>
      <sheetName val="Акт ПТС"/>
      <sheetName val="Акт ПТС 2"/>
      <sheetName val="Распоряжение 1"/>
      <sheetName val="Распоряжение 2"/>
      <sheetName val="Анализ деятельности"/>
      <sheetName val="Согласие"/>
      <sheetName val="Согласие (2)"/>
      <sheetName val="Подтверждение о переводе"/>
      <sheetName val="Анкета продавца ТС"/>
      <sheetName val="КАСКО"/>
      <sheetName val="Договор-распоряжение"/>
      <sheetName val="Анкета по приказу Единый клиент"/>
    </sheetNames>
    <sheetDataSet>
      <sheetData sheetId="0" refreshError="1"/>
      <sheetData sheetId="1"/>
      <sheetData sheetId="2">
        <row r="174">
          <cell r="AB174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иложение № 1 Заявление"/>
      <sheetName val="Заключение"/>
      <sheetName val="Кэш"/>
      <sheetName val="поручитель ЮЛ"/>
      <sheetName val="поручитель ФЛ"/>
      <sheetName val="Холдинг"/>
      <sheetName val="ЭПС Диф"/>
      <sheetName val="ЭПС АН"/>
      <sheetName val="Plan platej"/>
      <sheetName val="СashFlow"/>
      <sheetName val="Project"/>
      <sheetName val="Knock out"/>
      <sheetName val="чек-лист"/>
      <sheetName val="чек-лист обесп"/>
      <sheetName val="Настройки (скрыть)"/>
      <sheetName val="Лист2"/>
      <sheetName val="баланс"/>
      <sheetName val="Отчет для расчета резерва СН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5">
          <cell r="A135" t="str">
            <v>офис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workbookViewId="0">
      <selection activeCell="C50" sqref="C50:G50"/>
    </sheetView>
  </sheetViews>
  <sheetFormatPr defaultRowHeight="15"/>
  <cols>
    <col min="1" max="1" width="5.140625" customWidth="1"/>
    <col min="2" max="2" width="54.85546875" customWidth="1"/>
    <col min="3" max="3" width="19.85546875" customWidth="1"/>
    <col min="4" max="7" width="17" customWidth="1"/>
    <col min="11" max="11" width="15.140625" customWidth="1"/>
  </cols>
  <sheetData>
    <row r="1" spans="1:7" ht="18.75">
      <c r="A1" s="137" t="s">
        <v>0</v>
      </c>
      <c r="B1" s="137"/>
      <c r="C1" s="137"/>
      <c r="D1" s="137"/>
      <c r="E1" s="137"/>
      <c r="F1" s="137"/>
      <c r="G1" s="137"/>
    </row>
    <row r="3" spans="1:7">
      <c r="A3" s="121" t="s">
        <v>1</v>
      </c>
      <c r="B3" s="121"/>
      <c r="C3" s="117"/>
      <c r="D3" s="117"/>
      <c r="E3" s="118"/>
      <c r="F3" s="118"/>
      <c r="G3" s="118"/>
    </row>
    <row r="4" spans="1:7">
      <c r="A4" s="121" t="s">
        <v>2</v>
      </c>
      <c r="B4" s="121"/>
      <c r="C4" s="138"/>
      <c r="D4" s="138"/>
      <c r="E4" s="16" t="s">
        <v>56</v>
      </c>
      <c r="F4" s="16"/>
      <c r="G4" s="16"/>
    </row>
    <row r="5" spans="1:7" ht="18.75">
      <c r="A5" s="122" t="s">
        <v>3</v>
      </c>
      <c r="B5" s="122"/>
      <c r="C5" s="6"/>
      <c r="D5" s="123"/>
      <c r="E5" s="123"/>
      <c r="F5" s="123"/>
      <c r="G5" s="123"/>
    </row>
    <row r="6" spans="1:7">
      <c r="A6" s="116" t="s">
        <v>11</v>
      </c>
      <c r="B6" s="116" t="s">
        <v>4</v>
      </c>
      <c r="C6" s="119" t="s">
        <v>10</v>
      </c>
      <c r="D6" s="116" t="s">
        <v>5</v>
      </c>
      <c r="E6" s="116"/>
      <c r="F6" s="116"/>
      <c r="G6" s="116"/>
    </row>
    <row r="7" spans="1:7" ht="45">
      <c r="A7" s="116"/>
      <c r="B7" s="116"/>
      <c r="C7" s="120"/>
      <c r="D7" s="4" t="s">
        <v>6</v>
      </c>
      <c r="E7" s="4" t="s">
        <v>7</v>
      </c>
      <c r="F7" s="1" t="s">
        <v>9</v>
      </c>
      <c r="G7" s="4" t="s">
        <v>8</v>
      </c>
    </row>
    <row r="8" spans="1:7">
      <c r="A8" s="3">
        <v>1</v>
      </c>
      <c r="B8" s="3"/>
      <c r="C8" s="3"/>
      <c r="D8" s="111"/>
      <c r="E8" s="111"/>
      <c r="F8" s="111"/>
      <c r="G8" s="112">
        <f>E8+D8</f>
        <v>0</v>
      </c>
    </row>
    <row r="9" spans="1:7" hidden="1">
      <c r="A9" s="3"/>
      <c r="B9" s="3"/>
      <c r="C9" s="3"/>
      <c r="D9" s="3"/>
      <c r="E9" s="3"/>
      <c r="F9" s="3"/>
      <c r="G9" s="5">
        <f t="shared" ref="G9:G13" si="0">E9+D9</f>
        <v>0</v>
      </c>
    </row>
    <row r="10" spans="1:7" hidden="1">
      <c r="A10" s="3"/>
      <c r="B10" s="3"/>
      <c r="C10" s="3"/>
      <c r="D10" s="3"/>
      <c r="E10" s="3"/>
      <c r="F10" s="3"/>
      <c r="G10" s="5">
        <f t="shared" si="0"/>
        <v>0</v>
      </c>
    </row>
    <row r="11" spans="1:7" hidden="1">
      <c r="A11" s="3"/>
      <c r="B11" s="3"/>
      <c r="C11" s="3"/>
      <c r="D11" s="3"/>
      <c r="E11" s="3"/>
      <c r="F11" s="3"/>
      <c r="G11" s="5">
        <f t="shared" si="0"/>
        <v>0</v>
      </c>
    </row>
    <row r="12" spans="1:7" hidden="1">
      <c r="A12" s="3"/>
      <c r="B12" s="3"/>
      <c r="C12" s="3"/>
      <c r="D12" s="3"/>
      <c r="E12" s="3"/>
      <c r="F12" s="3"/>
      <c r="G12" s="5">
        <f t="shared" si="0"/>
        <v>0</v>
      </c>
    </row>
    <row r="13" spans="1:7" hidden="1">
      <c r="A13" s="3"/>
      <c r="B13" s="3"/>
      <c r="C13" s="3"/>
      <c r="D13" s="3"/>
      <c r="E13" s="3"/>
      <c r="F13" s="3"/>
      <c r="G13" s="5">
        <f t="shared" si="0"/>
        <v>0</v>
      </c>
    </row>
    <row r="15" spans="1:7" ht="18.75">
      <c r="A15" s="8" t="s">
        <v>12</v>
      </c>
    </row>
    <row r="16" spans="1:7" ht="21" customHeight="1">
      <c r="A16" s="7">
        <v>1</v>
      </c>
      <c r="B16" s="113" t="s">
        <v>13</v>
      </c>
      <c r="C16" s="125"/>
      <c r="D16" s="125"/>
      <c r="E16" s="125"/>
      <c r="F16" s="125"/>
      <c r="G16" s="125"/>
    </row>
    <row r="17" spans="1:12" ht="31.5" customHeight="1">
      <c r="A17" s="7">
        <v>2</v>
      </c>
      <c r="B17" s="113" t="s">
        <v>14</v>
      </c>
      <c r="C17" s="125"/>
      <c r="D17" s="125"/>
      <c r="E17" s="125"/>
      <c r="F17" s="125"/>
      <c r="G17" s="125"/>
    </row>
    <row r="18" spans="1:12" ht="30" customHeight="1">
      <c r="A18" s="7">
        <v>3</v>
      </c>
      <c r="B18" s="113" t="s">
        <v>15</v>
      </c>
      <c r="C18" s="125"/>
      <c r="D18" s="125"/>
      <c r="E18" s="125"/>
      <c r="F18" s="125"/>
      <c r="G18" s="125"/>
    </row>
    <row r="19" spans="1:12" ht="33.75" customHeight="1">
      <c r="A19" s="7">
        <v>4</v>
      </c>
      <c r="B19" s="113" t="s">
        <v>16</v>
      </c>
      <c r="C19" s="125"/>
      <c r="D19" s="125"/>
      <c r="E19" s="125"/>
      <c r="F19" s="125"/>
      <c r="G19" s="125"/>
    </row>
    <row r="20" spans="1:12" ht="31.5" customHeight="1">
      <c r="A20" s="7">
        <v>5</v>
      </c>
      <c r="B20" s="113" t="s">
        <v>21</v>
      </c>
      <c r="C20" s="125"/>
      <c r="D20" s="125"/>
      <c r="E20" s="125"/>
      <c r="F20" s="125"/>
      <c r="G20" s="125"/>
    </row>
    <row r="21" spans="1:12" ht="37.5" customHeight="1">
      <c r="A21" s="7">
        <v>6</v>
      </c>
      <c r="B21" s="113" t="s">
        <v>17</v>
      </c>
      <c r="C21" s="125"/>
      <c r="D21" s="125"/>
      <c r="E21" s="125"/>
      <c r="F21" s="125"/>
      <c r="G21" s="125"/>
    </row>
    <row r="22" spans="1:12" ht="43.5" customHeight="1">
      <c r="A22" s="7">
        <v>7</v>
      </c>
      <c r="B22" s="113" t="s">
        <v>18</v>
      </c>
      <c r="C22" s="125"/>
      <c r="D22" s="125"/>
      <c r="E22" s="125"/>
      <c r="F22" s="125"/>
      <c r="G22" s="125"/>
    </row>
    <row r="23" spans="1:12" ht="39" customHeight="1">
      <c r="A23" s="7">
        <v>8</v>
      </c>
      <c r="B23" s="113" t="s">
        <v>19</v>
      </c>
      <c r="C23" s="125"/>
      <c r="D23" s="125"/>
      <c r="E23" s="125"/>
      <c r="F23" s="125"/>
      <c r="G23" s="125"/>
    </row>
    <row r="24" spans="1:12" ht="42.75" customHeight="1">
      <c r="A24" s="7">
        <v>9</v>
      </c>
      <c r="B24" s="113" t="s">
        <v>20</v>
      </c>
      <c r="C24" s="125"/>
      <c r="D24" s="125"/>
      <c r="E24" s="125"/>
      <c r="F24" s="125"/>
      <c r="G24" s="125"/>
    </row>
    <row r="26" spans="1:12" ht="18.75">
      <c r="A26" s="8" t="s">
        <v>22</v>
      </c>
    </row>
    <row r="27" spans="1:12" ht="60">
      <c r="A27" s="124" t="s">
        <v>23</v>
      </c>
      <c r="B27" s="124"/>
      <c r="C27" s="126" t="s">
        <v>25</v>
      </c>
      <c r="D27" s="126"/>
      <c r="E27" s="1" t="s">
        <v>26</v>
      </c>
      <c r="F27" s="126" t="s">
        <v>27</v>
      </c>
      <c r="G27" s="126"/>
    </row>
    <row r="28" spans="1:12">
      <c r="A28" s="2">
        <v>1</v>
      </c>
      <c r="B28" s="114"/>
      <c r="C28" s="130"/>
      <c r="D28" s="131"/>
      <c r="E28" s="10"/>
      <c r="F28" s="130"/>
      <c r="G28" s="131"/>
      <c r="L28" s="153"/>
    </row>
    <row r="29" spans="1:12">
      <c r="A29" s="2">
        <v>2</v>
      </c>
      <c r="B29" s="114"/>
      <c r="C29" s="130"/>
      <c r="D29" s="131"/>
      <c r="E29" s="10"/>
      <c r="F29" s="130"/>
      <c r="G29" s="131"/>
      <c r="L29" s="153"/>
    </row>
    <row r="30" spans="1:12" hidden="1">
      <c r="A30" s="2">
        <v>3</v>
      </c>
      <c r="B30" s="3"/>
      <c r="C30" s="130"/>
      <c r="D30" s="131"/>
      <c r="E30" s="10"/>
      <c r="F30" s="130"/>
      <c r="G30" s="131"/>
    </row>
    <row r="31" spans="1:12" hidden="1">
      <c r="A31" s="2">
        <v>4</v>
      </c>
      <c r="B31" s="3"/>
      <c r="C31" s="130"/>
      <c r="D31" s="131"/>
      <c r="E31" s="10"/>
      <c r="F31" s="130"/>
      <c r="G31" s="131"/>
    </row>
    <row r="32" spans="1:12" hidden="1">
      <c r="A32" s="2">
        <v>5</v>
      </c>
      <c r="B32" s="3"/>
      <c r="C32" s="130"/>
      <c r="D32" s="131"/>
      <c r="E32" s="10"/>
      <c r="F32" s="130"/>
      <c r="G32" s="131"/>
    </row>
    <row r="33" spans="1:7" hidden="1">
      <c r="A33" s="2">
        <v>6</v>
      </c>
      <c r="B33" s="3"/>
      <c r="C33" s="130"/>
      <c r="D33" s="131"/>
      <c r="E33" s="10"/>
      <c r="F33" s="130"/>
      <c r="G33" s="131"/>
    </row>
    <row r="34" spans="1:7" hidden="1">
      <c r="A34" s="2" t="s">
        <v>24</v>
      </c>
      <c r="B34" s="3"/>
      <c r="C34" s="130"/>
      <c r="D34" s="131"/>
      <c r="E34" s="10"/>
      <c r="F34" s="130"/>
      <c r="G34" s="131"/>
    </row>
    <row r="35" spans="1:7">
      <c r="A35" s="11" t="s">
        <v>28</v>
      </c>
    </row>
    <row r="36" spans="1:7" ht="78" customHeight="1">
      <c r="B36" s="7" t="s">
        <v>29</v>
      </c>
      <c r="C36" s="132"/>
      <c r="D36" s="132"/>
      <c r="E36" s="132"/>
      <c r="F36" s="132"/>
      <c r="G36" s="132"/>
    </row>
    <row r="38" spans="1:7">
      <c r="B38" s="12" t="s">
        <v>30</v>
      </c>
    </row>
    <row r="39" spans="1:7">
      <c r="A39" s="9" t="s">
        <v>11</v>
      </c>
      <c r="B39" s="9" t="s">
        <v>31</v>
      </c>
      <c r="C39" s="9" t="s">
        <v>36</v>
      </c>
      <c r="D39" s="9" t="s">
        <v>32</v>
      </c>
      <c r="E39" s="9" t="s">
        <v>33</v>
      </c>
      <c r="F39" s="9" t="s">
        <v>34</v>
      </c>
      <c r="G39" s="9" t="s">
        <v>35</v>
      </c>
    </row>
    <row r="40" spans="1:7">
      <c r="A40" s="2">
        <v>1</v>
      </c>
      <c r="B40" s="3"/>
      <c r="C40" s="115"/>
      <c r="D40" s="3"/>
      <c r="E40" s="3"/>
      <c r="F40" s="3"/>
      <c r="G40" s="2">
        <f>F40*D40</f>
        <v>0</v>
      </c>
    </row>
    <row r="41" spans="1:7" hidden="1">
      <c r="A41" s="2">
        <v>2</v>
      </c>
      <c r="B41" s="3"/>
      <c r="C41" s="3"/>
      <c r="D41" s="3"/>
      <c r="E41" s="3"/>
      <c r="F41" s="3">
        <f t="shared" ref="F41:F45" si="1">E41*1.45</f>
        <v>0</v>
      </c>
      <c r="G41" s="2">
        <f t="shared" ref="G41:G45" si="2">F41*D41</f>
        <v>0</v>
      </c>
    </row>
    <row r="42" spans="1:7" hidden="1">
      <c r="A42" s="2">
        <v>3</v>
      </c>
      <c r="B42" s="3"/>
      <c r="C42" s="3"/>
      <c r="D42" s="3"/>
      <c r="E42" s="3"/>
      <c r="F42" s="3">
        <f t="shared" si="1"/>
        <v>0</v>
      </c>
      <c r="G42" s="2">
        <f t="shared" si="2"/>
        <v>0</v>
      </c>
    </row>
    <row r="43" spans="1:7" hidden="1">
      <c r="A43" s="2">
        <v>4</v>
      </c>
      <c r="B43" s="3"/>
      <c r="C43" s="3"/>
      <c r="D43" s="3"/>
      <c r="E43" s="3"/>
      <c r="F43" s="3">
        <f t="shared" si="1"/>
        <v>0</v>
      </c>
      <c r="G43" s="2">
        <f t="shared" si="2"/>
        <v>0</v>
      </c>
    </row>
    <row r="44" spans="1:7" hidden="1">
      <c r="A44" s="2">
        <v>5</v>
      </c>
      <c r="B44" s="3"/>
      <c r="C44" s="3"/>
      <c r="D44" s="3"/>
      <c r="E44" s="3"/>
      <c r="F44" s="3">
        <f t="shared" si="1"/>
        <v>0</v>
      </c>
      <c r="G44" s="2">
        <f t="shared" si="2"/>
        <v>0</v>
      </c>
    </row>
    <row r="45" spans="1:7" hidden="1">
      <c r="A45" s="2" t="s">
        <v>24</v>
      </c>
      <c r="B45" s="3"/>
      <c r="C45" s="3"/>
      <c r="D45" s="3"/>
      <c r="E45" s="3"/>
      <c r="F45" s="3">
        <f t="shared" si="1"/>
        <v>0</v>
      </c>
      <c r="G45" s="2">
        <f t="shared" si="2"/>
        <v>0</v>
      </c>
    </row>
    <row r="46" spans="1:7">
      <c r="A46" s="11" t="s">
        <v>28</v>
      </c>
    </row>
    <row r="48" spans="1:7" ht="31.5" customHeight="1">
      <c r="A48" s="2"/>
      <c r="B48" s="14" t="s">
        <v>37</v>
      </c>
      <c r="C48" s="133" t="s">
        <v>47</v>
      </c>
      <c r="D48" s="133"/>
      <c r="E48" s="1" t="s">
        <v>48</v>
      </c>
      <c r="F48" s="133" t="s">
        <v>49</v>
      </c>
      <c r="G48" s="133"/>
    </row>
    <row r="49" spans="1:7">
      <c r="A49" s="2">
        <v>1</v>
      </c>
      <c r="B49" s="2" t="s">
        <v>38</v>
      </c>
      <c r="C49" s="125"/>
      <c r="D49" s="125"/>
      <c r="E49" s="13"/>
      <c r="F49" s="134"/>
      <c r="G49" s="134"/>
    </row>
    <row r="50" spans="1:7" ht="46.5" customHeight="1">
      <c r="A50" s="2">
        <v>2</v>
      </c>
      <c r="B50" s="2" t="s">
        <v>39</v>
      </c>
      <c r="C50" s="127"/>
      <c r="D50" s="127"/>
      <c r="E50" s="13"/>
      <c r="F50" s="128"/>
      <c r="G50" s="129"/>
    </row>
    <row r="51" spans="1:7">
      <c r="A51" s="2">
        <v>3</v>
      </c>
      <c r="B51" s="2" t="s">
        <v>40</v>
      </c>
      <c r="C51" s="125"/>
      <c r="D51" s="125"/>
      <c r="E51" s="13"/>
      <c r="F51" s="134"/>
      <c r="G51" s="134"/>
    </row>
    <row r="52" spans="1:7">
      <c r="A52" s="2">
        <v>4</v>
      </c>
      <c r="B52" s="2" t="s">
        <v>41</v>
      </c>
      <c r="C52" s="125"/>
      <c r="D52" s="125"/>
      <c r="E52" s="13"/>
      <c r="F52" s="134"/>
      <c r="G52" s="134"/>
    </row>
    <row r="53" spans="1:7">
      <c r="A53" s="2">
        <v>5</v>
      </c>
      <c r="B53" s="2" t="s">
        <v>42</v>
      </c>
      <c r="C53" s="125"/>
      <c r="D53" s="125"/>
      <c r="E53" s="13"/>
      <c r="F53" s="134"/>
      <c r="G53" s="134"/>
    </row>
    <row r="54" spans="1:7">
      <c r="A54" s="2">
        <v>6</v>
      </c>
      <c r="B54" s="2" t="s">
        <v>43</v>
      </c>
      <c r="C54" s="125"/>
      <c r="D54" s="125"/>
      <c r="E54" s="13"/>
      <c r="F54" s="134"/>
      <c r="G54" s="134"/>
    </row>
    <row r="55" spans="1:7">
      <c r="A55" s="2">
        <v>7</v>
      </c>
      <c r="B55" s="2" t="s">
        <v>44</v>
      </c>
      <c r="C55" s="125"/>
      <c r="D55" s="125"/>
      <c r="E55" s="13"/>
      <c r="F55" s="134"/>
      <c r="G55" s="134"/>
    </row>
    <row r="56" spans="1:7">
      <c r="A56" s="2">
        <v>8</v>
      </c>
      <c r="B56" s="2" t="s">
        <v>45</v>
      </c>
      <c r="C56" s="125"/>
      <c r="D56" s="125"/>
      <c r="E56" s="13"/>
      <c r="F56" s="134"/>
      <c r="G56" s="134"/>
    </row>
    <row r="57" spans="1:7">
      <c r="A57" s="2">
        <v>9</v>
      </c>
      <c r="B57" s="2" t="s">
        <v>46</v>
      </c>
      <c r="C57" s="125"/>
      <c r="D57" s="125"/>
      <c r="E57" s="13"/>
      <c r="F57" s="134"/>
      <c r="G57" s="134"/>
    </row>
    <row r="58" spans="1:7">
      <c r="A58" s="2">
        <v>10</v>
      </c>
      <c r="B58" s="3"/>
      <c r="C58" s="125"/>
      <c r="D58" s="125"/>
      <c r="E58" s="13"/>
      <c r="F58" s="134"/>
      <c r="G58" s="134"/>
    </row>
    <row r="59" spans="1:7">
      <c r="A59" s="2">
        <v>11</v>
      </c>
      <c r="B59" s="3"/>
      <c r="C59" s="125"/>
      <c r="D59" s="125"/>
      <c r="E59" s="13"/>
      <c r="F59" s="134"/>
      <c r="G59" s="134"/>
    </row>
    <row r="60" spans="1:7">
      <c r="A60" s="2" t="s">
        <v>24</v>
      </c>
      <c r="B60" s="3"/>
      <c r="C60" s="125"/>
      <c r="D60" s="125"/>
      <c r="E60" s="13"/>
      <c r="F60" s="134"/>
      <c r="G60" s="134"/>
    </row>
    <row r="62" spans="1:7">
      <c r="B62" s="12" t="s">
        <v>50</v>
      </c>
    </row>
    <row r="63" spans="1:7" ht="45">
      <c r="A63" s="2"/>
      <c r="B63" s="15" t="s">
        <v>55</v>
      </c>
      <c r="C63" s="1" t="s">
        <v>51</v>
      </c>
      <c r="D63" s="1" t="s">
        <v>52</v>
      </c>
      <c r="E63" s="1" t="s">
        <v>53</v>
      </c>
      <c r="F63" s="139" t="s">
        <v>54</v>
      </c>
      <c r="G63" s="140"/>
    </row>
    <row r="64" spans="1:7">
      <c r="A64" s="2">
        <v>1</v>
      </c>
      <c r="B64" s="3"/>
      <c r="C64" s="3"/>
      <c r="D64" s="3"/>
      <c r="E64" s="3"/>
      <c r="F64" s="135"/>
      <c r="G64" s="136"/>
    </row>
    <row r="65" spans="1:7">
      <c r="A65" s="2">
        <v>2</v>
      </c>
      <c r="B65" s="3"/>
      <c r="C65" s="3"/>
      <c r="D65" s="3"/>
      <c r="E65" s="3"/>
      <c r="F65" s="135"/>
      <c r="G65" s="136"/>
    </row>
    <row r="66" spans="1:7">
      <c r="A66" s="2">
        <v>3</v>
      </c>
      <c r="B66" s="3"/>
      <c r="C66" s="3"/>
      <c r="D66" s="3"/>
      <c r="E66" s="3"/>
      <c r="F66" s="135"/>
      <c r="G66" s="136"/>
    </row>
    <row r="67" spans="1:7">
      <c r="A67" s="2">
        <v>4</v>
      </c>
      <c r="B67" s="3"/>
      <c r="C67" s="3"/>
      <c r="D67" s="3"/>
      <c r="E67" s="3"/>
      <c r="F67" s="135"/>
      <c r="G67" s="136"/>
    </row>
  </sheetData>
  <mergeCells count="69">
    <mergeCell ref="F67:G67"/>
    <mergeCell ref="A1:G1"/>
    <mergeCell ref="C4:D4"/>
    <mergeCell ref="C60:D60"/>
    <mergeCell ref="F60:G60"/>
    <mergeCell ref="F63:G63"/>
    <mergeCell ref="F64:G64"/>
    <mergeCell ref="F65:G65"/>
    <mergeCell ref="F66:G66"/>
    <mergeCell ref="C57:D57"/>
    <mergeCell ref="F57:G57"/>
    <mergeCell ref="C58:D58"/>
    <mergeCell ref="F58:G58"/>
    <mergeCell ref="C59:D59"/>
    <mergeCell ref="F59:G59"/>
    <mergeCell ref="C54:D54"/>
    <mergeCell ref="F54:G54"/>
    <mergeCell ref="C55:D55"/>
    <mergeCell ref="F55:G55"/>
    <mergeCell ref="C56:D56"/>
    <mergeCell ref="F56:G56"/>
    <mergeCell ref="C51:D51"/>
    <mergeCell ref="F51:G51"/>
    <mergeCell ref="C52:D52"/>
    <mergeCell ref="F52:G52"/>
    <mergeCell ref="C53:D53"/>
    <mergeCell ref="F53:G53"/>
    <mergeCell ref="C36:G36"/>
    <mergeCell ref="C48:D48"/>
    <mergeCell ref="F48:G48"/>
    <mergeCell ref="F49:G49"/>
    <mergeCell ref="C49:D49"/>
    <mergeCell ref="C50:D50"/>
    <mergeCell ref="F50:G50"/>
    <mergeCell ref="C34:D34"/>
    <mergeCell ref="F28:G28"/>
    <mergeCell ref="F29:G29"/>
    <mergeCell ref="F30:G30"/>
    <mergeCell ref="F31:G31"/>
    <mergeCell ref="F32:G32"/>
    <mergeCell ref="F33:G33"/>
    <mergeCell ref="F34:G34"/>
    <mergeCell ref="C28:D28"/>
    <mergeCell ref="C29:D29"/>
    <mergeCell ref="C30:D30"/>
    <mergeCell ref="C31:D31"/>
    <mergeCell ref="C32:D32"/>
    <mergeCell ref="C33:D33"/>
    <mergeCell ref="A27:B27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7:D27"/>
    <mergeCell ref="F27:G27"/>
    <mergeCell ref="A6:A7"/>
    <mergeCell ref="B6:B7"/>
    <mergeCell ref="D6:G6"/>
    <mergeCell ref="C3:G3"/>
    <mergeCell ref="C6:C7"/>
    <mergeCell ref="A3:B3"/>
    <mergeCell ref="A4:B4"/>
    <mergeCell ref="A5:B5"/>
    <mergeCell ref="D5:G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theme="5" tint="-0.249977111117893"/>
  </sheetPr>
  <dimension ref="A1:FK78"/>
  <sheetViews>
    <sheetView tabSelected="1" topLeftCell="B1" zoomScale="80" zoomScaleNormal="80" zoomScaleSheetLayoutView="100" workbookViewId="0">
      <selection activeCell="C78" sqref="C78"/>
    </sheetView>
  </sheetViews>
  <sheetFormatPr defaultRowHeight="13.5"/>
  <cols>
    <col min="1" max="1" width="9.140625" style="22" hidden="1" customWidth="1"/>
    <col min="2" max="2" width="6.7109375" style="22" customWidth="1"/>
    <col min="3" max="3" width="32.140625" style="22" customWidth="1"/>
    <col min="4" max="5" width="12.5703125" style="22" customWidth="1"/>
    <col min="6" max="17" width="8.7109375" style="22" customWidth="1"/>
    <col min="18" max="18" width="13.140625" style="22" customWidth="1"/>
    <col min="19" max="20" width="8.7109375" style="22" customWidth="1"/>
    <col min="21" max="21" width="9.7109375" style="22" customWidth="1"/>
    <col min="22" max="22" width="9.85546875" style="22" customWidth="1"/>
    <col min="23" max="30" width="8.7109375" style="22" customWidth="1"/>
    <col min="31" max="31" width="12" style="22" customWidth="1"/>
    <col min="32" max="45" width="8.7109375" style="22" customWidth="1"/>
    <col min="46" max="166" width="9.140625" style="22"/>
    <col min="167" max="167" width="10.5703125" style="22" bestFit="1" customWidth="1"/>
    <col min="168" max="16384" width="9.140625" style="22"/>
  </cols>
  <sheetData>
    <row r="1" spans="1:45" s="17" customFormat="1" ht="55.5" customHeight="1">
      <c r="B1" s="35"/>
      <c r="C1" s="141">
        <f>ТЭО!C3</f>
        <v>0</v>
      </c>
      <c r="D1" s="141"/>
      <c r="E1" s="141"/>
      <c r="F1" s="141"/>
      <c r="G1" s="141"/>
      <c r="H1" s="142" t="str">
        <f>CONCATENATE("Технико-экономическое обоснование
инвестиционного проекта",[21]Финансы!C4)</f>
        <v>Технико-экономическое обоснование
инвестиционного проекта</v>
      </c>
      <c r="I1" s="142"/>
      <c r="J1" s="142"/>
      <c r="K1" s="142"/>
      <c r="L1" s="142"/>
      <c r="M1" s="142"/>
      <c r="N1" s="142"/>
      <c r="O1" s="142"/>
      <c r="P1" s="143" t="s">
        <v>93</v>
      </c>
      <c r="Q1" s="143"/>
      <c r="R1" s="143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19" customFormat="1" ht="21.75" customHeight="1">
      <c r="A2" s="18"/>
      <c r="B2" s="36"/>
      <c r="C2" s="37"/>
      <c r="D2" s="144" t="s">
        <v>59</v>
      </c>
      <c r="E2" s="144" t="s">
        <v>60</v>
      </c>
      <c r="F2" s="38">
        <v>1</v>
      </c>
      <c r="G2" s="39">
        <v>2</v>
      </c>
      <c r="H2" s="39">
        <v>3</v>
      </c>
      <c r="I2" s="39">
        <v>4</v>
      </c>
      <c r="J2" s="39">
        <v>5</v>
      </c>
      <c r="K2" s="39">
        <v>6</v>
      </c>
      <c r="L2" s="39">
        <v>7</v>
      </c>
      <c r="M2" s="39">
        <v>8</v>
      </c>
      <c r="N2" s="39">
        <v>9</v>
      </c>
      <c r="O2" s="39">
        <v>10</v>
      </c>
      <c r="P2" s="39">
        <v>11</v>
      </c>
      <c r="Q2" s="39">
        <v>12</v>
      </c>
      <c r="R2" s="39" t="s">
        <v>61</v>
      </c>
      <c r="S2" s="39">
        <v>13</v>
      </c>
      <c r="T2" s="39">
        <v>14</v>
      </c>
      <c r="U2" s="39">
        <v>15</v>
      </c>
      <c r="V2" s="39">
        <v>16</v>
      </c>
      <c r="W2" s="39">
        <v>17</v>
      </c>
      <c r="X2" s="40">
        <v>18</v>
      </c>
      <c r="Y2" s="39">
        <v>19</v>
      </c>
      <c r="Z2" s="39">
        <v>20</v>
      </c>
      <c r="AA2" s="39">
        <v>21</v>
      </c>
      <c r="AB2" s="39">
        <v>22</v>
      </c>
      <c r="AC2" s="39">
        <v>23</v>
      </c>
      <c r="AD2" s="39">
        <v>24</v>
      </c>
      <c r="AE2" s="39" t="s">
        <v>61</v>
      </c>
      <c r="AF2" s="39">
        <v>25</v>
      </c>
      <c r="AG2" s="39">
        <v>26</v>
      </c>
      <c r="AH2" s="39">
        <v>27</v>
      </c>
      <c r="AI2" s="39">
        <v>28</v>
      </c>
      <c r="AJ2" s="39">
        <v>29</v>
      </c>
      <c r="AK2" s="39">
        <v>30</v>
      </c>
      <c r="AL2" s="39">
        <v>31</v>
      </c>
      <c r="AM2" s="39">
        <v>32</v>
      </c>
      <c r="AN2" s="39">
        <v>33</v>
      </c>
      <c r="AO2" s="39">
        <v>34</v>
      </c>
      <c r="AP2" s="39">
        <v>35</v>
      </c>
      <c r="AQ2" s="40">
        <v>36</v>
      </c>
      <c r="AR2" s="39" t="s">
        <v>61</v>
      </c>
      <c r="AS2" s="40" t="s">
        <v>62</v>
      </c>
    </row>
    <row r="3" spans="1:45" s="19" customFormat="1" ht="18.75" customHeight="1">
      <c r="A3" s="18"/>
      <c r="B3" s="36"/>
      <c r="C3" s="41" t="s">
        <v>63</v>
      </c>
      <c r="D3" s="145"/>
      <c r="E3" s="145"/>
      <c r="F3" s="33">
        <v>43922</v>
      </c>
      <c r="G3" s="42">
        <f t="shared" ref="G3:Q3" si="0">F3+31</f>
        <v>43953</v>
      </c>
      <c r="H3" s="42">
        <f t="shared" si="0"/>
        <v>43984</v>
      </c>
      <c r="I3" s="42">
        <f t="shared" si="0"/>
        <v>44015</v>
      </c>
      <c r="J3" s="42">
        <f t="shared" si="0"/>
        <v>44046</v>
      </c>
      <c r="K3" s="42">
        <f t="shared" si="0"/>
        <v>44077</v>
      </c>
      <c r="L3" s="42">
        <f t="shared" si="0"/>
        <v>44108</v>
      </c>
      <c r="M3" s="42">
        <f t="shared" si="0"/>
        <v>44139</v>
      </c>
      <c r="N3" s="42">
        <f t="shared" si="0"/>
        <v>44170</v>
      </c>
      <c r="O3" s="42">
        <f t="shared" si="0"/>
        <v>44201</v>
      </c>
      <c r="P3" s="42">
        <f t="shared" si="0"/>
        <v>44232</v>
      </c>
      <c r="Q3" s="42">
        <f t="shared" si="0"/>
        <v>44263</v>
      </c>
      <c r="R3" s="43" t="s">
        <v>64</v>
      </c>
      <c r="S3" s="43">
        <f>Q3+31</f>
        <v>44294</v>
      </c>
      <c r="T3" s="42">
        <f t="shared" ref="T3:AD3" si="1">S3+31</f>
        <v>44325</v>
      </c>
      <c r="U3" s="42">
        <f t="shared" si="1"/>
        <v>44356</v>
      </c>
      <c r="V3" s="42">
        <f t="shared" si="1"/>
        <v>44387</v>
      </c>
      <c r="W3" s="42">
        <f t="shared" si="1"/>
        <v>44418</v>
      </c>
      <c r="X3" s="42">
        <f t="shared" si="1"/>
        <v>44449</v>
      </c>
      <c r="Y3" s="42">
        <f t="shared" si="1"/>
        <v>44480</v>
      </c>
      <c r="Z3" s="42">
        <f t="shared" si="1"/>
        <v>44511</v>
      </c>
      <c r="AA3" s="42">
        <f t="shared" si="1"/>
        <v>44542</v>
      </c>
      <c r="AB3" s="42">
        <f t="shared" si="1"/>
        <v>44573</v>
      </c>
      <c r="AC3" s="42">
        <f t="shared" si="1"/>
        <v>44604</v>
      </c>
      <c r="AD3" s="42">
        <f t="shared" si="1"/>
        <v>44635</v>
      </c>
      <c r="AE3" s="43" t="s">
        <v>65</v>
      </c>
      <c r="AF3" s="43">
        <f>AD3+31</f>
        <v>44666</v>
      </c>
      <c r="AG3" s="42">
        <f t="shared" ref="AG3:AQ3" si="2">AF3+31</f>
        <v>44697</v>
      </c>
      <c r="AH3" s="42">
        <f t="shared" si="2"/>
        <v>44728</v>
      </c>
      <c r="AI3" s="42">
        <f t="shared" si="2"/>
        <v>44759</v>
      </c>
      <c r="AJ3" s="42">
        <f t="shared" si="2"/>
        <v>44790</v>
      </c>
      <c r="AK3" s="42">
        <f t="shared" si="2"/>
        <v>44821</v>
      </c>
      <c r="AL3" s="42">
        <f t="shared" si="2"/>
        <v>44852</v>
      </c>
      <c r="AM3" s="42">
        <f t="shared" si="2"/>
        <v>44883</v>
      </c>
      <c r="AN3" s="42">
        <f t="shared" si="2"/>
        <v>44914</v>
      </c>
      <c r="AO3" s="42">
        <f t="shared" si="2"/>
        <v>44945</v>
      </c>
      <c r="AP3" s="42">
        <f t="shared" si="2"/>
        <v>44976</v>
      </c>
      <c r="AQ3" s="42">
        <f t="shared" si="2"/>
        <v>45007</v>
      </c>
      <c r="AR3" s="43" t="s">
        <v>66</v>
      </c>
      <c r="AS3" s="44"/>
    </row>
    <row r="4" spans="1:45" s="19" customFormat="1" ht="24" customHeight="1">
      <c r="A4" s="18"/>
      <c r="B4" s="45"/>
      <c r="C4" s="46" t="s">
        <v>92</v>
      </c>
      <c r="D4" s="47"/>
      <c r="E4" s="47"/>
      <c r="F4" s="97">
        <v>100</v>
      </c>
      <c r="G4" s="48">
        <f>F53</f>
        <v>100</v>
      </c>
      <c r="H4" s="48">
        <f t="shared" ref="H4:Q4" si="3">G53</f>
        <v>100</v>
      </c>
      <c r="I4" s="48">
        <f t="shared" si="3"/>
        <v>100</v>
      </c>
      <c r="J4" s="48">
        <f t="shared" si="3"/>
        <v>100</v>
      </c>
      <c r="K4" s="48">
        <f t="shared" si="3"/>
        <v>100</v>
      </c>
      <c r="L4" s="48">
        <f t="shared" si="3"/>
        <v>100</v>
      </c>
      <c r="M4" s="48">
        <f t="shared" si="3"/>
        <v>100</v>
      </c>
      <c r="N4" s="48">
        <f t="shared" si="3"/>
        <v>100</v>
      </c>
      <c r="O4" s="48">
        <f t="shared" si="3"/>
        <v>100</v>
      </c>
      <c r="P4" s="48">
        <f t="shared" si="3"/>
        <v>100</v>
      </c>
      <c r="Q4" s="48">
        <f t="shared" si="3"/>
        <v>100</v>
      </c>
      <c r="R4" s="34"/>
      <c r="S4" s="48">
        <f>Q53</f>
        <v>100</v>
      </c>
      <c r="T4" s="48">
        <f>S53</f>
        <v>100</v>
      </c>
      <c r="U4" s="48">
        <f t="shared" ref="U4:AD4" si="4">T53</f>
        <v>100</v>
      </c>
      <c r="V4" s="48">
        <f t="shared" si="4"/>
        <v>100</v>
      </c>
      <c r="W4" s="48">
        <f t="shared" si="4"/>
        <v>100</v>
      </c>
      <c r="X4" s="48">
        <f t="shared" si="4"/>
        <v>100</v>
      </c>
      <c r="Y4" s="48">
        <f t="shared" si="4"/>
        <v>100</v>
      </c>
      <c r="Z4" s="48">
        <f t="shared" si="4"/>
        <v>100</v>
      </c>
      <c r="AA4" s="48">
        <f t="shared" si="4"/>
        <v>100</v>
      </c>
      <c r="AB4" s="48">
        <f t="shared" si="4"/>
        <v>100</v>
      </c>
      <c r="AC4" s="48">
        <f t="shared" si="4"/>
        <v>100</v>
      </c>
      <c r="AD4" s="48">
        <f t="shared" si="4"/>
        <v>100</v>
      </c>
      <c r="AE4" s="34"/>
      <c r="AF4" s="48">
        <f>AD53</f>
        <v>100</v>
      </c>
      <c r="AG4" s="48">
        <f>AF53</f>
        <v>100</v>
      </c>
      <c r="AH4" s="48">
        <f t="shared" ref="AH4:AQ4" si="5">AG53</f>
        <v>100</v>
      </c>
      <c r="AI4" s="48">
        <f t="shared" si="5"/>
        <v>100</v>
      </c>
      <c r="AJ4" s="48">
        <f t="shared" si="5"/>
        <v>100</v>
      </c>
      <c r="AK4" s="48">
        <f t="shared" si="5"/>
        <v>100</v>
      </c>
      <c r="AL4" s="48">
        <f t="shared" si="5"/>
        <v>100</v>
      </c>
      <c r="AM4" s="48">
        <f t="shared" si="5"/>
        <v>100</v>
      </c>
      <c r="AN4" s="48">
        <f t="shared" si="5"/>
        <v>100</v>
      </c>
      <c r="AO4" s="48">
        <f t="shared" si="5"/>
        <v>100</v>
      </c>
      <c r="AP4" s="48">
        <f t="shared" si="5"/>
        <v>100</v>
      </c>
      <c r="AQ4" s="48">
        <f t="shared" si="5"/>
        <v>100</v>
      </c>
      <c r="AR4" s="34"/>
      <c r="AS4" s="44"/>
    </row>
    <row r="5" spans="1:45" s="20" customFormat="1" ht="27">
      <c r="A5" s="18"/>
      <c r="B5" s="146" t="s">
        <v>87</v>
      </c>
      <c r="C5" s="49" t="s">
        <v>67</v>
      </c>
      <c r="D5" s="50">
        <f>D6+D10</f>
        <v>0</v>
      </c>
      <c r="E5" s="50">
        <f>E6+E10</f>
        <v>0</v>
      </c>
      <c r="F5" s="50">
        <f>F6+F10</f>
        <v>0</v>
      </c>
      <c r="G5" s="50">
        <f t="shared" ref="G5:Q5" si="6">G6+G10</f>
        <v>0</v>
      </c>
      <c r="H5" s="50">
        <f t="shared" si="6"/>
        <v>0</v>
      </c>
      <c r="I5" s="50">
        <f t="shared" si="6"/>
        <v>0</v>
      </c>
      <c r="J5" s="50">
        <f t="shared" si="6"/>
        <v>0</v>
      </c>
      <c r="K5" s="50">
        <f t="shared" si="6"/>
        <v>0</v>
      </c>
      <c r="L5" s="50">
        <f t="shared" si="6"/>
        <v>0</v>
      </c>
      <c r="M5" s="50">
        <f t="shared" si="6"/>
        <v>0</v>
      </c>
      <c r="N5" s="50">
        <f t="shared" si="6"/>
        <v>0</v>
      </c>
      <c r="O5" s="50">
        <f t="shared" si="6"/>
        <v>0</v>
      </c>
      <c r="P5" s="50">
        <f t="shared" si="6"/>
        <v>0</v>
      </c>
      <c r="Q5" s="50">
        <f t="shared" si="6"/>
        <v>0</v>
      </c>
      <c r="R5" s="50">
        <f>SUM(F5:Q5)</f>
        <v>0</v>
      </c>
      <c r="S5" s="50">
        <f t="shared" ref="S5:AD5" si="7">S6+S10</f>
        <v>0</v>
      </c>
      <c r="T5" s="50">
        <f t="shared" si="7"/>
        <v>0</v>
      </c>
      <c r="U5" s="50">
        <f t="shared" si="7"/>
        <v>0</v>
      </c>
      <c r="V5" s="50">
        <f t="shared" si="7"/>
        <v>0</v>
      </c>
      <c r="W5" s="50">
        <f t="shared" si="7"/>
        <v>0</v>
      </c>
      <c r="X5" s="50">
        <f t="shared" si="7"/>
        <v>0</v>
      </c>
      <c r="Y5" s="50">
        <f t="shared" si="7"/>
        <v>0</v>
      </c>
      <c r="Z5" s="50">
        <f t="shared" si="7"/>
        <v>0</v>
      </c>
      <c r="AA5" s="50">
        <f t="shared" si="7"/>
        <v>0</v>
      </c>
      <c r="AB5" s="50">
        <f t="shared" si="7"/>
        <v>0</v>
      </c>
      <c r="AC5" s="50">
        <f t="shared" si="7"/>
        <v>0</v>
      </c>
      <c r="AD5" s="50">
        <f t="shared" si="7"/>
        <v>0</v>
      </c>
      <c r="AE5" s="50">
        <f>SUM(S5:AD5)</f>
        <v>0</v>
      </c>
      <c r="AF5" s="50">
        <f t="shared" ref="AF5:AQ5" si="8">AF6+AF10</f>
        <v>0</v>
      </c>
      <c r="AG5" s="50">
        <f t="shared" si="8"/>
        <v>0</v>
      </c>
      <c r="AH5" s="50">
        <f t="shared" si="8"/>
        <v>0</v>
      </c>
      <c r="AI5" s="50">
        <f t="shared" si="8"/>
        <v>0</v>
      </c>
      <c r="AJ5" s="50">
        <f t="shared" si="8"/>
        <v>0</v>
      </c>
      <c r="AK5" s="50">
        <f t="shared" si="8"/>
        <v>0</v>
      </c>
      <c r="AL5" s="50">
        <f t="shared" si="8"/>
        <v>0</v>
      </c>
      <c r="AM5" s="50">
        <f t="shared" si="8"/>
        <v>0</v>
      </c>
      <c r="AN5" s="50">
        <f t="shared" si="8"/>
        <v>0</v>
      </c>
      <c r="AO5" s="50">
        <f t="shared" si="8"/>
        <v>0</v>
      </c>
      <c r="AP5" s="50">
        <f t="shared" si="8"/>
        <v>0</v>
      </c>
      <c r="AQ5" s="50">
        <f t="shared" si="8"/>
        <v>0</v>
      </c>
      <c r="AR5" s="50">
        <f>SUM(AF5:AQ5)</f>
        <v>0</v>
      </c>
      <c r="AS5" s="50">
        <f>AR5+AE5+R5</f>
        <v>0</v>
      </c>
    </row>
    <row r="6" spans="1:45">
      <c r="A6" s="21"/>
      <c r="B6" s="146"/>
      <c r="C6" s="51" t="s">
        <v>57</v>
      </c>
      <c r="D6" s="101">
        <f>SUM(D7:D9)</f>
        <v>0</v>
      </c>
      <c r="E6" s="103"/>
      <c r="F6" s="99"/>
      <c r="G6" s="99">
        <f t="shared" ref="E6:Q6" si="9">SUM(G7:G9)</f>
        <v>0</v>
      </c>
      <c r="H6" s="99">
        <f t="shared" si="9"/>
        <v>0</v>
      </c>
      <c r="I6" s="99">
        <f t="shared" si="9"/>
        <v>0</v>
      </c>
      <c r="J6" s="99">
        <f t="shared" si="9"/>
        <v>0</v>
      </c>
      <c r="K6" s="99">
        <f t="shared" si="9"/>
        <v>0</v>
      </c>
      <c r="L6" s="99">
        <f t="shared" si="9"/>
        <v>0</v>
      </c>
      <c r="M6" s="99">
        <f t="shared" si="9"/>
        <v>0</v>
      </c>
      <c r="N6" s="99">
        <f t="shared" si="9"/>
        <v>0</v>
      </c>
      <c r="O6" s="99">
        <f t="shared" si="9"/>
        <v>0</v>
      </c>
      <c r="P6" s="99">
        <f t="shared" si="9"/>
        <v>0</v>
      </c>
      <c r="Q6" s="99">
        <f t="shared" si="9"/>
        <v>0</v>
      </c>
      <c r="R6" s="52">
        <f t="shared" ref="R6:R18" si="10">SUM(F6:Q6)</f>
        <v>0</v>
      </c>
      <c r="S6" s="99">
        <f t="shared" ref="S6:AD6" si="11">SUM(S7:S9)</f>
        <v>0</v>
      </c>
      <c r="T6" s="99">
        <f t="shared" si="11"/>
        <v>0</v>
      </c>
      <c r="U6" s="99">
        <f t="shared" si="11"/>
        <v>0</v>
      </c>
      <c r="V6" s="99">
        <f t="shared" si="11"/>
        <v>0</v>
      </c>
      <c r="W6" s="99">
        <f t="shared" si="11"/>
        <v>0</v>
      </c>
      <c r="X6" s="99">
        <f t="shared" si="11"/>
        <v>0</v>
      </c>
      <c r="Y6" s="99">
        <f t="shared" si="11"/>
        <v>0</v>
      </c>
      <c r="Z6" s="99">
        <f t="shared" si="11"/>
        <v>0</v>
      </c>
      <c r="AA6" s="99">
        <f t="shared" si="11"/>
        <v>0</v>
      </c>
      <c r="AB6" s="99">
        <f t="shared" si="11"/>
        <v>0</v>
      </c>
      <c r="AC6" s="99">
        <f t="shared" si="11"/>
        <v>0</v>
      </c>
      <c r="AD6" s="99">
        <f t="shared" si="11"/>
        <v>0</v>
      </c>
      <c r="AE6" s="52">
        <f t="shared" ref="AE6:AE18" si="12">SUM(S6:AD6)</f>
        <v>0</v>
      </c>
      <c r="AF6" s="99">
        <f t="shared" ref="AF6:AQ6" si="13">SUM(AF7:AF9)</f>
        <v>0</v>
      </c>
      <c r="AG6" s="99">
        <f t="shared" si="13"/>
        <v>0</v>
      </c>
      <c r="AH6" s="99">
        <f t="shared" si="13"/>
        <v>0</v>
      </c>
      <c r="AI6" s="99">
        <f t="shared" si="13"/>
        <v>0</v>
      </c>
      <c r="AJ6" s="99">
        <f t="shared" si="13"/>
        <v>0</v>
      </c>
      <c r="AK6" s="99">
        <f t="shared" si="13"/>
        <v>0</v>
      </c>
      <c r="AL6" s="99">
        <f t="shared" si="13"/>
        <v>0</v>
      </c>
      <c r="AM6" s="99">
        <f t="shared" si="13"/>
        <v>0</v>
      </c>
      <c r="AN6" s="99">
        <f t="shared" si="13"/>
        <v>0</v>
      </c>
      <c r="AO6" s="99">
        <f t="shared" si="13"/>
        <v>0</v>
      </c>
      <c r="AP6" s="99">
        <f t="shared" si="13"/>
        <v>0</v>
      </c>
      <c r="AQ6" s="99">
        <f t="shared" si="13"/>
        <v>0</v>
      </c>
      <c r="AR6" s="52">
        <f>SUM(AF6:AQ6)</f>
        <v>0</v>
      </c>
      <c r="AS6" s="52">
        <f t="shared" ref="AS6:AS18" si="14">AR6+AE6+R6</f>
        <v>0</v>
      </c>
    </row>
    <row r="7" spans="1:45">
      <c r="A7" s="23"/>
      <c r="B7" s="146"/>
      <c r="C7" s="98"/>
      <c r="D7" s="99"/>
      <c r="E7" s="99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30">
        <f t="shared" si="10"/>
        <v>0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30">
        <f t="shared" si="12"/>
        <v>0</v>
      </c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30">
        <f t="shared" ref="AR7:AR18" si="15">SUM(AF7:AQ7)</f>
        <v>0</v>
      </c>
      <c r="AS7" s="30">
        <f t="shared" si="14"/>
        <v>0</v>
      </c>
    </row>
    <row r="8" spans="1:45">
      <c r="A8" s="23"/>
      <c r="B8" s="146"/>
      <c r="C8" s="100"/>
      <c r="D8" s="101"/>
      <c r="E8" s="103"/>
      <c r="F8" s="99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30">
        <f t="shared" si="10"/>
        <v>0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30">
        <f t="shared" si="12"/>
        <v>0</v>
      </c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30">
        <f t="shared" si="15"/>
        <v>0</v>
      </c>
      <c r="AS8" s="30">
        <f t="shared" si="14"/>
        <v>0</v>
      </c>
    </row>
    <row r="9" spans="1:45">
      <c r="A9" s="23"/>
      <c r="B9" s="146"/>
      <c r="C9" s="100"/>
      <c r="D9" s="102"/>
      <c r="E9" s="102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30">
        <f t="shared" si="10"/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30">
        <f t="shared" si="12"/>
        <v>0</v>
      </c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30">
        <f t="shared" si="15"/>
        <v>0</v>
      </c>
      <c r="AS9" s="30">
        <f t="shared" si="14"/>
        <v>0</v>
      </c>
    </row>
    <row r="10" spans="1:45">
      <c r="A10" s="23"/>
      <c r="B10" s="146"/>
      <c r="C10" s="51" t="s">
        <v>58</v>
      </c>
      <c r="D10" s="54">
        <f>SUM(D11:D18)</f>
        <v>0</v>
      </c>
      <c r="E10" s="54">
        <f t="shared" ref="E10:Q10" si="16">SUM(E11:E18)</f>
        <v>0</v>
      </c>
      <c r="F10" s="30">
        <f t="shared" si="16"/>
        <v>0</v>
      </c>
      <c r="G10" s="30">
        <f t="shared" si="16"/>
        <v>0</v>
      </c>
      <c r="H10" s="30">
        <f t="shared" si="16"/>
        <v>0</v>
      </c>
      <c r="I10" s="30">
        <f t="shared" si="16"/>
        <v>0</v>
      </c>
      <c r="J10" s="30">
        <f t="shared" si="16"/>
        <v>0</v>
      </c>
      <c r="K10" s="30">
        <f t="shared" si="16"/>
        <v>0</v>
      </c>
      <c r="L10" s="30">
        <f t="shared" si="16"/>
        <v>0</v>
      </c>
      <c r="M10" s="30">
        <f t="shared" si="16"/>
        <v>0</v>
      </c>
      <c r="N10" s="30">
        <f t="shared" si="16"/>
        <v>0</v>
      </c>
      <c r="O10" s="30">
        <f t="shared" si="16"/>
        <v>0</v>
      </c>
      <c r="P10" s="30">
        <f t="shared" si="16"/>
        <v>0</v>
      </c>
      <c r="Q10" s="30">
        <f t="shared" si="16"/>
        <v>0</v>
      </c>
      <c r="R10" s="30">
        <f t="shared" si="10"/>
        <v>0</v>
      </c>
      <c r="S10" s="30">
        <f t="shared" ref="S10:AD10" si="17">SUM(S11:S18)</f>
        <v>0</v>
      </c>
      <c r="T10" s="30">
        <f t="shared" si="17"/>
        <v>0</v>
      </c>
      <c r="U10" s="30">
        <f t="shared" si="17"/>
        <v>0</v>
      </c>
      <c r="V10" s="30">
        <f t="shared" si="17"/>
        <v>0</v>
      </c>
      <c r="W10" s="30">
        <f t="shared" si="17"/>
        <v>0</v>
      </c>
      <c r="X10" s="30">
        <f t="shared" si="17"/>
        <v>0</v>
      </c>
      <c r="Y10" s="30">
        <f t="shared" si="17"/>
        <v>0</v>
      </c>
      <c r="Z10" s="30">
        <f t="shared" si="17"/>
        <v>0</v>
      </c>
      <c r="AA10" s="30">
        <f t="shared" si="17"/>
        <v>0</v>
      </c>
      <c r="AB10" s="30">
        <f t="shared" si="17"/>
        <v>0</v>
      </c>
      <c r="AC10" s="30">
        <f t="shared" si="17"/>
        <v>0</v>
      </c>
      <c r="AD10" s="30">
        <f t="shared" si="17"/>
        <v>0</v>
      </c>
      <c r="AE10" s="30">
        <f t="shared" si="12"/>
        <v>0</v>
      </c>
      <c r="AF10" s="30">
        <f t="shared" ref="AF10:AQ10" si="18">SUM(AF11:AF18)</f>
        <v>0</v>
      </c>
      <c r="AG10" s="30">
        <f t="shared" si="18"/>
        <v>0</v>
      </c>
      <c r="AH10" s="30">
        <f t="shared" si="18"/>
        <v>0</v>
      </c>
      <c r="AI10" s="30">
        <f t="shared" si="18"/>
        <v>0</v>
      </c>
      <c r="AJ10" s="30">
        <f t="shared" si="18"/>
        <v>0</v>
      </c>
      <c r="AK10" s="30">
        <f t="shared" si="18"/>
        <v>0</v>
      </c>
      <c r="AL10" s="30">
        <f t="shared" si="18"/>
        <v>0</v>
      </c>
      <c r="AM10" s="30">
        <f t="shared" si="18"/>
        <v>0</v>
      </c>
      <c r="AN10" s="30">
        <f t="shared" si="18"/>
        <v>0</v>
      </c>
      <c r="AO10" s="30">
        <f t="shared" si="18"/>
        <v>0</v>
      </c>
      <c r="AP10" s="30">
        <f t="shared" si="18"/>
        <v>0</v>
      </c>
      <c r="AQ10" s="30">
        <f t="shared" si="18"/>
        <v>0</v>
      </c>
      <c r="AR10" s="30">
        <f t="shared" si="15"/>
        <v>0</v>
      </c>
      <c r="AS10" s="30">
        <f t="shared" si="14"/>
        <v>0</v>
      </c>
    </row>
    <row r="11" spans="1:45">
      <c r="A11" s="23"/>
      <c r="B11" s="146"/>
      <c r="C11" s="100"/>
      <c r="D11" s="102"/>
      <c r="E11" s="102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30">
        <f t="shared" si="10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30">
        <f t="shared" si="12"/>
        <v>0</v>
      </c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30">
        <f t="shared" si="15"/>
        <v>0</v>
      </c>
      <c r="AS11" s="30">
        <f t="shared" si="14"/>
        <v>0</v>
      </c>
    </row>
    <row r="12" spans="1:45">
      <c r="A12" s="23"/>
      <c r="B12" s="146"/>
      <c r="C12" s="100"/>
      <c r="D12" s="102"/>
      <c r="E12" s="102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30">
        <f t="shared" si="10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30">
        <f t="shared" si="12"/>
        <v>0</v>
      </c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30">
        <f t="shared" si="15"/>
        <v>0</v>
      </c>
      <c r="AS12" s="30">
        <f t="shared" si="14"/>
        <v>0</v>
      </c>
    </row>
    <row r="13" spans="1:45">
      <c r="A13" s="23"/>
      <c r="B13" s="146"/>
      <c r="C13" s="100"/>
      <c r="D13" s="102"/>
      <c r="E13" s="102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30">
        <f t="shared" si="10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30">
        <f t="shared" si="12"/>
        <v>0</v>
      </c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30">
        <f t="shared" si="15"/>
        <v>0</v>
      </c>
      <c r="AS13" s="30">
        <f t="shared" si="14"/>
        <v>0</v>
      </c>
    </row>
    <row r="14" spans="1:45">
      <c r="A14" s="23"/>
      <c r="B14" s="146"/>
      <c r="C14" s="100"/>
      <c r="D14" s="102"/>
      <c r="E14" s="102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30">
        <f t="shared" si="10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30">
        <f t="shared" si="12"/>
        <v>0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30">
        <f t="shared" si="15"/>
        <v>0</v>
      </c>
      <c r="AS14" s="30">
        <f t="shared" si="14"/>
        <v>0</v>
      </c>
    </row>
    <row r="15" spans="1:45">
      <c r="A15" s="23"/>
      <c r="B15" s="146"/>
      <c r="C15" s="100"/>
      <c r="D15" s="102"/>
      <c r="E15" s="102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30">
        <f t="shared" si="10"/>
        <v>0</v>
      </c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30">
        <f t="shared" si="12"/>
        <v>0</v>
      </c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30">
        <f t="shared" si="15"/>
        <v>0</v>
      </c>
      <c r="AS15" s="30">
        <f t="shared" si="14"/>
        <v>0</v>
      </c>
    </row>
    <row r="16" spans="1:45">
      <c r="A16" s="23"/>
      <c r="B16" s="146"/>
      <c r="C16" s="100"/>
      <c r="D16" s="102"/>
      <c r="E16" s="102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30">
        <f t="shared" si="10"/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30">
        <f t="shared" si="12"/>
        <v>0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30">
        <f t="shared" si="15"/>
        <v>0</v>
      </c>
      <c r="AS16" s="30">
        <f t="shared" si="14"/>
        <v>0</v>
      </c>
    </row>
    <row r="17" spans="1:167">
      <c r="A17" s="23"/>
      <c r="B17" s="146"/>
      <c r="C17" s="100"/>
      <c r="D17" s="102"/>
      <c r="E17" s="102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30">
        <f t="shared" si="10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30">
        <f t="shared" si="12"/>
        <v>0</v>
      </c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30">
        <f t="shared" si="15"/>
        <v>0</v>
      </c>
      <c r="AS17" s="30">
        <f t="shared" si="14"/>
        <v>0</v>
      </c>
    </row>
    <row r="18" spans="1:167">
      <c r="A18" s="23"/>
      <c r="B18" s="146"/>
      <c r="C18" s="105"/>
      <c r="D18" s="102"/>
      <c r="E18" s="102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30">
        <f t="shared" si="10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30">
        <f t="shared" si="12"/>
        <v>0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30">
        <f t="shared" si="15"/>
        <v>0</v>
      </c>
      <c r="AS18" s="30">
        <f t="shared" si="14"/>
        <v>0</v>
      </c>
    </row>
    <row r="19" spans="1:167" s="25" customFormat="1">
      <c r="A19" s="24"/>
      <c r="B19" s="146"/>
      <c r="C19" s="55" t="s">
        <v>68</v>
      </c>
      <c r="D19" s="55"/>
      <c r="E19" s="55"/>
      <c r="F19" s="56">
        <f>D5+F5</f>
        <v>0</v>
      </c>
      <c r="G19" s="56">
        <f t="shared" ref="G19:X19" si="19">F19+G5</f>
        <v>0</v>
      </c>
      <c r="H19" s="56">
        <f t="shared" si="19"/>
        <v>0</v>
      </c>
      <c r="I19" s="56">
        <f t="shared" si="19"/>
        <v>0</v>
      </c>
      <c r="J19" s="56">
        <f t="shared" si="19"/>
        <v>0</v>
      </c>
      <c r="K19" s="56">
        <f t="shared" si="19"/>
        <v>0</v>
      </c>
      <c r="L19" s="56">
        <f t="shared" si="19"/>
        <v>0</v>
      </c>
      <c r="M19" s="56">
        <f t="shared" si="19"/>
        <v>0</v>
      </c>
      <c r="N19" s="56">
        <f t="shared" si="19"/>
        <v>0</v>
      </c>
      <c r="O19" s="56">
        <f t="shared" si="19"/>
        <v>0</v>
      </c>
      <c r="P19" s="56">
        <f t="shared" si="19"/>
        <v>0</v>
      </c>
      <c r="Q19" s="56">
        <f t="shared" si="19"/>
        <v>0</v>
      </c>
      <c r="R19" s="56">
        <f>Q19</f>
        <v>0</v>
      </c>
      <c r="S19" s="56">
        <f>Q19+S5</f>
        <v>0</v>
      </c>
      <c r="T19" s="56">
        <f t="shared" si="19"/>
        <v>0</v>
      </c>
      <c r="U19" s="56">
        <f t="shared" si="19"/>
        <v>0</v>
      </c>
      <c r="V19" s="56">
        <f t="shared" si="19"/>
        <v>0</v>
      </c>
      <c r="W19" s="56">
        <f t="shared" si="19"/>
        <v>0</v>
      </c>
      <c r="X19" s="56">
        <f t="shared" si="19"/>
        <v>0</v>
      </c>
      <c r="Y19" s="56">
        <f>X19+Y5</f>
        <v>0</v>
      </c>
      <c r="Z19" s="56">
        <f t="shared" ref="Z19:AQ19" si="20">Y19+Z5</f>
        <v>0</v>
      </c>
      <c r="AA19" s="56">
        <f t="shared" si="20"/>
        <v>0</v>
      </c>
      <c r="AB19" s="56">
        <f t="shared" si="20"/>
        <v>0</v>
      </c>
      <c r="AC19" s="56">
        <f t="shared" si="20"/>
        <v>0</v>
      </c>
      <c r="AD19" s="56">
        <f t="shared" si="20"/>
        <v>0</v>
      </c>
      <c r="AE19" s="56">
        <f>AD19</f>
        <v>0</v>
      </c>
      <c r="AF19" s="56">
        <f>AD19+AF5</f>
        <v>0</v>
      </c>
      <c r="AG19" s="56">
        <f t="shared" si="20"/>
        <v>0</v>
      </c>
      <c r="AH19" s="56">
        <f t="shared" si="20"/>
        <v>0</v>
      </c>
      <c r="AI19" s="56">
        <f t="shared" si="20"/>
        <v>0</v>
      </c>
      <c r="AJ19" s="56">
        <f t="shared" si="20"/>
        <v>0</v>
      </c>
      <c r="AK19" s="56">
        <f t="shared" si="20"/>
        <v>0</v>
      </c>
      <c r="AL19" s="56">
        <f t="shared" si="20"/>
        <v>0</v>
      </c>
      <c r="AM19" s="56">
        <f t="shared" si="20"/>
        <v>0</v>
      </c>
      <c r="AN19" s="56">
        <f t="shared" si="20"/>
        <v>0</v>
      </c>
      <c r="AO19" s="56">
        <f t="shared" si="20"/>
        <v>0</v>
      </c>
      <c r="AP19" s="56">
        <f t="shared" si="20"/>
        <v>0</v>
      </c>
      <c r="AQ19" s="56">
        <f t="shared" si="20"/>
        <v>0</v>
      </c>
      <c r="AR19" s="56">
        <f>AQ19</f>
        <v>0</v>
      </c>
      <c r="AS19" s="56">
        <f>AQ19</f>
        <v>0</v>
      </c>
    </row>
    <row r="20" spans="1:167">
      <c r="A20" s="21"/>
      <c r="B20" s="57"/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167">
      <c r="A21" s="23"/>
      <c r="B21" s="147" t="s">
        <v>88</v>
      </c>
      <c r="C21" s="60" t="s">
        <v>69</v>
      </c>
      <c r="D21" s="53"/>
      <c r="E21" s="10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30">
        <f t="shared" ref="R21:R23" si="21">SUM(F21:Q21)</f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30">
        <f t="shared" ref="AE21:AE23" si="22">SUM(S21:AD21)</f>
        <v>0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30">
        <f t="shared" ref="AR21:AR23" si="23">SUM(AF21:AQ21)</f>
        <v>0</v>
      </c>
      <c r="AS21" s="30">
        <f t="shared" ref="AS21:AS23" si="24">AR21+AE21+R21</f>
        <v>0</v>
      </c>
      <c r="FK21" s="22">
        <f>SUM(A21:FJ21)</f>
        <v>0</v>
      </c>
    </row>
    <row r="22" spans="1:167">
      <c r="A22" s="21"/>
      <c r="B22" s="148"/>
      <c r="C22" s="60" t="s">
        <v>70</v>
      </c>
      <c r="D22" s="61"/>
      <c r="E22" s="106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30">
        <f t="shared" si="21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30">
        <f t="shared" si="22"/>
        <v>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30">
        <f t="shared" si="23"/>
        <v>0</v>
      </c>
      <c r="AS22" s="30">
        <f t="shared" si="24"/>
        <v>0</v>
      </c>
    </row>
    <row r="23" spans="1:167" ht="25.5" customHeight="1">
      <c r="A23" s="21"/>
      <c r="B23" s="149"/>
      <c r="C23" s="61" t="s">
        <v>96</v>
      </c>
      <c r="D23" s="61"/>
      <c r="E23" s="106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30">
        <f t="shared" si="21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30">
        <f t="shared" si="22"/>
        <v>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30">
        <f t="shared" si="23"/>
        <v>0</v>
      </c>
      <c r="AS23" s="30">
        <f t="shared" si="24"/>
        <v>0</v>
      </c>
    </row>
    <row r="24" spans="1:167">
      <c r="A24" s="21"/>
      <c r="B24" s="57"/>
      <c r="C24" s="62"/>
      <c r="D24" s="62"/>
      <c r="E24" s="62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167" s="25" customFormat="1">
      <c r="A25" s="26"/>
      <c r="B25" s="150" t="s">
        <v>89</v>
      </c>
      <c r="C25" s="63" t="s">
        <v>71</v>
      </c>
      <c r="D25" s="60"/>
      <c r="E25" s="60"/>
      <c r="F25" s="56">
        <f>SUM(F26:F39)</f>
        <v>0</v>
      </c>
      <c r="G25" s="56">
        <f t="shared" ref="G25:AQ25" si="25">SUM(G26:G39)</f>
        <v>0</v>
      </c>
      <c r="H25" s="56">
        <f t="shared" si="25"/>
        <v>0</v>
      </c>
      <c r="I25" s="56">
        <f t="shared" si="25"/>
        <v>0</v>
      </c>
      <c r="J25" s="56">
        <f t="shared" si="25"/>
        <v>0</v>
      </c>
      <c r="K25" s="56">
        <f t="shared" si="25"/>
        <v>0</v>
      </c>
      <c r="L25" s="56">
        <f t="shared" si="25"/>
        <v>0</v>
      </c>
      <c r="M25" s="56">
        <f t="shared" si="25"/>
        <v>0</v>
      </c>
      <c r="N25" s="56">
        <f t="shared" si="25"/>
        <v>0</v>
      </c>
      <c r="O25" s="56">
        <f t="shared" si="25"/>
        <v>0</v>
      </c>
      <c r="P25" s="56">
        <f t="shared" si="25"/>
        <v>0</v>
      </c>
      <c r="Q25" s="56">
        <f t="shared" si="25"/>
        <v>0</v>
      </c>
      <c r="R25" s="56">
        <f t="shared" ref="R25:R39" si="26">SUM(F25:Q25)</f>
        <v>0</v>
      </c>
      <c r="S25" s="56">
        <f t="shared" si="25"/>
        <v>0</v>
      </c>
      <c r="T25" s="56">
        <f t="shared" si="25"/>
        <v>0</v>
      </c>
      <c r="U25" s="56">
        <f t="shared" si="25"/>
        <v>0</v>
      </c>
      <c r="V25" s="56">
        <f t="shared" si="25"/>
        <v>0</v>
      </c>
      <c r="W25" s="56">
        <f t="shared" si="25"/>
        <v>0</v>
      </c>
      <c r="X25" s="56">
        <f t="shared" si="25"/>
        <v>0</v>
      </c>
      <c r="Y25" s="56">
        <f t="shared" si="25"/>
        <v>0</v>
      </c>
      <c r="Z25" s="56">
        <f t="shared" si="25"/>
        <v>0</v>
      </c>
      <c r="AA25" s="56">
        <f t="shared" si="25"/>
        <v>0</v>
      </c>
      <c r="AB25" s="56">
        <f t="shared" si="25"/>
        <v>0</v>
      </c>
      <c r="AC25" s="56">
        <f t="shared" si="25"/>
        <v>0</v>
      </c>
      <c r="AD25" s="56">
        <f t="shared" si="25"/>
        <v>0</v>
      </c>
      <c r="AE25" s="56">
        <f t="shared" ref="AE25:AE39" si="27">SUM(S25:AD25)</f>
        <v>0</v>
      </c>
      <c r="AF25" s="56">
        <f t="shared" si="25"/>
        <v>0</v>
      </c>
      <c r="AG25" s="56">
        <f t="shared" si="25"/>
        <v>0</v>
      </c>
      <c r="AH25" s="56">
        <f t="shared" si="25"/>
        <v>0</v>
      </c>
      <c r="AI25" s="56">
        <f t="shared" si="25"/>
        <v>0</v>
      </c>
      <c r="AJ25" s="56">
        <f t="shared" si="25"/>
        <v>0</v>
      </c>
      <c r="AK25" s="56">
        <f t="shared" si="25"/>
        <v>0</v>
      </c>
      <c r="AL25" s="56">
        <f t="shared" si="25"/>
        <v>0</v>
      </c>
      <c r="AM25" s="56">
        <f t="shared" si="25"/>
        <v>0</v>
      </c>
      <c r="AN25" s="56">
        <f t="shared" si="25"/>
        <v>0</v>
      </c>
      <c r="AO25" s="56">
        <f t="shared" si="25"/>
        <v>0</v>
      </c>
      <c r="AP25" s="56">
        <f t="shared" si="25"/>
        <v>0</v>
      </c>
      <c r="AQ25" s="56">
        <f t="shared" si="25"/>
        <v>0</v>
      </c>
      <c r="AR25" s="56">
        <f t="shared" ref="AR25:AR39" si="28">SUM(AF25:AQ25)</f>
        <v>0</v>
      </c>
      <c r="AS25" s="56">
        <f t="shared" ref="AS25:AS39" si="29">AR25+AE25+R25</f>
        <v>0</v>
      </c>
    </row>
    <row r="26" spans="1:167" s="25" customFormat="1">
      <c r="A26" s="24"/>
      <c r="B26" s="151"/>
      <c r="C26" s="32" t="s">
        <v>97</v>
      </c>
      <c r="D26" s="51"/>
      <c r="E26" s="98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30">
        <f t="shared" si="26"/>
        <v>0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30">
        <f t="shared" si="27"/>
        <v>0</v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30">
        <f t="shared" si="28"/>
        <v>0</v>
      </c>
      <c r="AS26" s="30">
        <f t="shared" si="29"/>
        <v>0</v>
      </c>
    </row>
    <row r="27" spans="1:167" s="25" customFormat="1">
      <c r="A27" s="24"/>
      <c r="B27" s="151"/>
      <c r="C27" s="32" t="s">
        <v>90</v>
      </c>
      <c r="D27" s="51"/>
      <c r="E27" s="98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30">
        <f t="shared" si="26"/>
        <v>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30">
        <f t="shared" si="27"/>
        <v>0</v>
      </c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30">
        <f t="shared" si="28"/>
        <v>0</v>
      </c>
      <c r="AS27" s="30">
        <f t="shared" si="29"/>
        <v>0</v>
      </c>
    </row>
    <row r="28" spans="1:167">
      <c r="A28" s="21"/>
      <c r="B28" s="151"/>
      <c r="C28" s="64" t="s">
        <v>91</v>
      </c>
      <c r="D28" s="51"/>
      <c r="E28" s="98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30">
        <f t="shared" si="26"/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30">
        <f t="shared" si="27"/>
        <v>0</v>
      </c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30">
        <f t="shared" si="28"/>
        <v>0</v>
      </c>
      <c r="AS28" s="30">
        <f t="shared" si="29"/>
        <v>0</v>
      </c>
    </row>
    <row r="29" spans="1:167">
      <c r="A29" s="21"/>
      <c r="B29" s="151"/>
      <c r="C29" s="65" t="s">
        <v>38</v>
      </c>
      <c r="D29" s="51"/>
      <c r="E29" s="98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30">
        <f t="shared" si="26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30">
        <f t="shared" si="27"/>
        <v>0</v>
      </c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30">
        <f t="shared" si="28"/>
        <v>0</v>
      </c>
      <c r="AS29" s="30">
        <f t="shared" si="29"/>
        <v>0</v>
      </c>
    </row>
    <row r="30" spans="1:167">
      <c r="A30" s="21"/>
      <c r="B30" s="151"/>
      <c r="C30" s="65" t="s">
        <v>39</v>
      </c>
      <c r="D30" s="66"/>
      <c r="E30" s="107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30">
        <f t="shared" si="26"/>
        <v>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30">
        <f t="shared" si="27"/>
        <v>0</v>
      </c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30">
        <f t="shared" si="28"/>
        <v>0</v>
      </c>
      <c r="AS30" s="30">
        <f t="shared" si="29"/>
        <v>0</v>
      </c>
    </row>
    <row r="31" spans="1:167">
      <c r="A31" s="21"/>
      <c r="B31" s="151"/>
      <c r="C31" s="65" t="s">
        <v>40</v>
      </c>
      <c r="D31" s="51"/>
      <c r="E31" s="98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30">
        <f t="shared" si="26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30">
        <f t="shared" si="27"/>
        <v>0</v>
      </c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30">
        <f t="shared" si="28"/>
        <v>0</v>
      </c>
      <c r="AS31" s="30">
        <f t="shared" si="29"/>
        <v>0</v>
      </c>
    </row>
    <row r="32" spans="1:167">
      <c r="A32" s="21"/>
      <c r="B32" s="151"/>
      <c r="C32" s="65" t="s">
        <v>41</v>
      </c>
      <c r="D32" s="51"/>
      <c r="E32" s="98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30">
        <f t="shared" si="26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30">
        <f t="shared" si="27"/>
        <v>0</v>
      </c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30">
        <f t="shared" si="28"/>
        <v>0</v>
      </c>
      <c r="AS32" s="30">
        <f t="shared" si="29"/>
        <v>0</v>
      </c>
    </row>
    <row r="33" spans="1:45">
      <c r="A33" s="21"/>
      <c r="B33" s="151"/>
      <c r="C33" s="65" t="s">
        <v>42</v>
      </c>
      <c r="D33" s="51"/>
      <c r="E33" s="98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30">
        <f t="shared" si="26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30">
        <f t="shared" si="27"/>
        <v>0</v>
      </c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30">
        <f t="shared" si="28"/>
        <v>0</v>
      </c>
      <c r="AS33" s="30">
        <f t="shared" si="29"/>
        <v>0</v>
      </c>
    </row>
    <row r="34" spans="1:45">
      <c r="A34" s="21"/>
      <c r="B34" s="151"/>
      <c r="C34" s="65" t="s">
        <v>43</v>
      </c>
      <c r="D34" s="51"/>
      <c r="E34" s="98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30">
        <f t="shared" si="26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30">
        <f t="shared" si="27"/>
        <v>0</v>
      </c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30">
        <f t="shared" si="28"/>
        <v>0</v>
      </c>
      <c r="AS34" s="30">
        <f t="shared" si="29"/>
        <v>0</v>
      </c>
    </row>
    <row r="35" spans="1:45">
      <c r="A35" s="21"/>
      <c r="B35" s="151"/>
      <c r="C35" s="65" t="s">
        <v>44</v>
      </c>
      <c r="D35" s="51"/>
      <c r="E35" s="98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30">
        <f t="shared" si="26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30">
        <f t="shared" si="27"/>
        <v>0</v>
      </c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30">
        <f t="shared" si="28"/>
        <v>0</v>
      </c>
      <c r="AS35" s="30">
        <f t="shared" si="29"/>
        <v>0</v>
      </c>
    </row>
    <row r="36" spans="1:45">
      <c r="A36" s="21"/>
      <c r="B36" s="151"/>
      <c r="C36" s="65" t="s">
        <v>46</v>
      </c>
      <c r="D36" s="51"/>
      <c r="E36" s="98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30">
        <f t="shared" si="26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30">
        <f t="shared" si="27"/>
        <v>0</v>
      </c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30">
        <f t="shared" si="28"/>
        <v>0</v>
      </c>
      <c r="AS36" s="30">
        <f t="shared" si="29"/>
        <v>0</v>
      </c>
    </row>
    <row r="37" spans="1:45">
      <c r="A37" s="21"/>
      <c r="B37" s="151"/>
      <c r="C37" s="65" t="s">
        <v>72</v>
      </c>
      <c r="D37" s="51"/>
      <c r="E37" s="98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30">
        <f t="shared" si="26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30">
        <f t="shared" si="27"/>
        <v>0</v>
      </c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30">
        <f t="shared" si="28"/>
        <v>0</v>
      </c>
      <c r="AS37" s="30">
        <f t="shared" si="29"/>
        <v>0</v>
      </c>
    </row>
    <row r="38" spans="1:45">
      <c r="A38" s="21"/>
      <c r="B38" s="151"/>
      <c r="C38" s="65" t="s">
        <v>72</v>
      </c>
      <c r="D38" s="51"/>
      <c r="E38" s="98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30">
        <f t="shared" si="26"/>
        <v>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30">
        <f t="shared" si="27"/>
        <v>0</v>
      </c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30">
        <f t="shared" si="28"/>
        <v>0</v>
      </c>
      <c r="AS38" s="30">
        <f t="shared" si="29"/>
        <v>0</v>
      </c>
    </row>
    <row r="39" spans="1:45">
      <c r="A39" s="21"/>
      <c r="B39" s="152"/>
      <c r="C39" s="65"/>
      <c r="D39" s="51"/>
      <c r="E39" s="98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30">
        <f t="shared" si="26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30">
        <f t="shared" si="27"/>
        <v>0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30">
        <f t="shared" si="28"/>
        <v>0</v>
      </c>
      <c r="AS39" s="30">
        <f t="shared" si="29"/>
        <v>0</v>
      </c>
    </row>
    <row r="40" spans="1:45">
      <c r="A40" s="21"/>
      <c r="B40" s="57"/>
      <c r="C40" s="51"/>
      <c r="D40" s="62"/>
      <c r="E40" s="62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</row>
    <row r="41" spans="1:45">
      <c r="A41" s="28"/>
      <c r="B41" s="67"/>
      <c r="C41" s="68" t="s">
        <v>73</v>
      </c>
      <c r="D41" s="60"/>
      <c r="E41" s="60"/>
      <c r="F41" s="56">
        <f>SUM(F21:F23)-F25</f>
        <v>0</v>
      </c>
      <c r="G41" s="56">
        <f t="shared" ref="G41:Q41" si="30">SUM(G21:G23)-G25</f>
        <v>0</v>
      </c>
      <c r="H41" s="56">
        <f t="shared" si="30"/>
        <v>0</v>
      </c>
      <c r="I41" s="56">
        <f t="shared" si="30"/>
        <v>0</v>
      </c>
      <c r="J41" s="56">
        <f t="shared" si="30"/>
        <v>0</v>
      </c>
      <c r="K41" s="56">
        <f t="shared" si="30"/>
        <v>0</v>
      </c>
      <c r="L41" s="56">
        <f t="shared" si="30"/>
        <v>0</v>
      </c>
      <c r="M41" s="56">
        <f t="shared" si="30"/>
        <v>0</v>
      </c>
      <c r="N41" s="56">
        <f t="shared" si="30"/>
        <v>0</v>
      </c>
      <c r="O41" s="56">
        <f t="shared" si="30"/>
        <v>0</v>
      </c>
      <c r="P41" s="56">
        <f t="shared" si="30"/>
        <v>0</v>
      </c>
      <c r="Q41" s="56">
        <f t="shared" si="30"/>
        <v>0</v>
      </c>
      <c r="R41" s="56">
        <f>SUM(F41:Q41)</f>
        <v>0</v>
      </c>
      <c r="S41" s="56">
        <f t="shared" ref="S41:AD41" si="31">SUM(S21:S23)-S25</f>
        <v>0</v>
      </c>
      <c r="T41" s="56">
        <f t="shared" si="31"/>
        <v>0</v>
      </c>
      <c r="U41" s="56">
        <f t="shared" si="31"/>
        <v>0</v>
      </c>
      <c r="V41" s="56">
        <f t="shared" si="31"/>
        <v>0</v>
      </c>
      <c r="W41" s="56">
        <f t="shared" si="31"/>
        <v>0</v>
      </c>
      <c r="X41" s="56">
        <f t="shared" si="31"/>
        <v>0</v>
      </c>
      <c r="Y41" s="56">
        <f t="shared" si="31"/>
        <v>0</v>
      </c>
      <c r="Z41" s="56">
        <f t="shared" si="31"/>
        <v>0</v>
      </c>
      <c r="AA41" s="56">
        <f t="shared" si="31"/>
        <v>0</v>
      </c>
      <c r="AB41" s="56">
        <f t="shared" si="31"/>
        <v>0</v>
      </c>
      <c r="AC41" s="56">
        <f t="shared" si="31"/>
        <v>0</v>
      </c>
      <c r="AD41" s="56">
        <f t="shared" si="31"/>
        <v>0</v>
      </c>
      <c r="AE41" s="56">
        <f>SUM(S41:AD41)</f>
        <v>0</v>
      </c>
      <c r="AF41" s="56">
        <f t="shared" ref="AF41:AQ41" si="32">SUM(AF21:AF23)-AF25</f>
        <v>0</v>
      </c>
      <c r="AG41" s="56">
        <f t="shared" si="32"/>
        <v>0</v>
      </c>
      <c r="AH41" s="56">
        <f t="shared" si="32"/>
        <v>0</v>
      </c>
      <c r="AI41" s="56">
        <f t="shared" si="32"/>
        <v>0</v>
      </c>
      <c r="AJ41" s="56">
        <f t="shared" si="32"/>
        <v>0</v>
      </c>
      <c r="AK41" s="56">
        <f t="shared" si="32"/>
        <v>0</v>
      </c>
      <c r="AL41" s="56">
        <f t="shared" si="32"/>
        <v>0</v>
      </c>
      <c r="AM41" s="56">
        <f t="shared" si="32"/>
        <v>0</v>
      </c>
      <c r="AN41" s="56">
        <f t="shared" si="32"/>
        <v>0</v>
      </c>
      <c r="AO41" s="56">
        <f t="shared" si="32"/>
        <v>0</v>
      </c>
      <c r="AP41" s="56">
        <f t="shared" si="32"/>
        <v>0</v>
      </c>
      <c r="AQ41" s="56">
        <f t="shared" si="32"/>
        <v>0</v>
      </c>
      <c r="AR41" s="56">
        <f>SUM(AF41:AQ41)</f>
        <v>0</v>
      </c>
      <c r="AS41" s="56">
        <f>AR41+AE41+R41</f>
        <v>0</v>
      </c>
    </row>
    <row r="42" spans="1:45">
      <c r="A42" s="21"/>
      <c r="B42" s="57"/>
      <c r="C42" s="64"/>
      <c r="D42" s="62"/>
      <c r="E42" s="62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1:45" s="20" customFormat="1">
      <c r="A43" s="18"/>
      <c r="B43" s="36"/>
      <c r="C43" s="69" t="s">
        <v>95</v>
      </c>
      <c r="D43" s="69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29">
        <f t="shared" ref="R43:R45" si="33">SUM(F43:Q43)</f>
        <v>0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29">
        <f t="shared" ref="AE43:AE45" si="34">SUM(S43:AD43)</f>
        <v>0</v>
      </c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29">
        <f t="shared" ref="AR43:AR45" si="35">SUM(AF43:AQ43)</f>
        <v>0</v>
      </c>
      <c r="AS43" s="29">
        <f t="shared" ref="AS43:AS47" si="36">AR43+AE43+R43</f>
        <v>0</v>
      </c>
    </row>
    <row r="44" spans="1:45">
      <c r="A44" s="21"/>
      <c r="B44" s="57"/>
      <c r="C44" s="51" t="s">
        <v>74</v>
      </c>
      <c r="D44" s="51"/>
      <c r="E44" s="98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30">
        <f t="shared" si="33"/>
        <v>0</v>
      </c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30">
        <f t="shared" si="34"/>
        <v>0</v>
      </c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30">
        <f t="shared" si="35"/>
        <v>0</v>
      </c>
      <c r="AS44" s="30">
        <f t="shared" si="36"/>
        <v>0</v>
      </c>
    </row>
    <row r="45" spans="1:45">
      <c r="A45" s="21"/>
      <c r="B45" s="57"/>
      <c r="C45" s="51" t="s">
        <v>75</v>
      </c>
      <c r="D45" s="51"/>
      <c r="E45" s="98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30">
        <f t="shared" si="33"/>
        <v>0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30">
        <f t="shared" si="34"/>
        <v>0</v>
      </c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30">
        <f t="shared" si="35"/>
        <v>0</v>
      </c>
      <c r="AS45" s="30">
        <f t="shared" si="36"/>
        <v>0</v>
      </c>
    </row>
    <row r="46" spans="1:45">
      <c r="A46" s="21"/>
      <c r="B46" s="57"/>
      <c r="C46" s="64"/>
      <c r="D46" s="62"/>
      <c r="E46" s="62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>
      <c r="A47" s="28"/>
      <c r="B47" s="67"/>
      <c r="C47" s="60" t="s">
        <v>76</v>
      </c>
      <c r="D47" s="60"/>
      <c r="E47" s="60"/>
      <c r="F47" s="56">
        <f t="shared" ref="F47:W47" si="37">F41-F43-F44-F45</f>
        <v>0</v>
      </c>
      <c r="G47" s="56">
        <f t="shared" si="37"/>
        <v>0</v>
      </c>
      <c r="H47" s="56">
        <f t="shared" si="37"/>
        <v>0</v>
      </c>
      <c r="I47" s="56">
        <f>I41-I43-I44-I45</f>
        <v>0</v>
      </c>
      <c r="J47" s="56">
        <f>J41-J43-J44-J45</f>
        <v>0</v>
      </c>
      <c r="K47" s="56">
        <f t="shared" si="37"/>
        <v>0</v>
      </c>
      <c r="L47" s="56">
        <f t="shared" si="37"/>
        <v>0</v>
      </c>
      <c r="M47" s="56">
        <f t="shared" si="37"/>
        <v>0</v>
      </c>
      <c r="N47" s="56">
        <f t="shared" si="37"/>
        <v>0</v>
      </c>
      <c r="O47" s="56">
        <f t="shared" si="37"/>
        <v>0</v>
      </c>
      <c r="P47" s="56">
        <f t="shared" si="37"/>
        <v>0</v>
      </c>
      <c r="Q47" s="56">
        <f t="shared" si="37"/>
        <v>0</v>
      </c>
      <c r="R47" s="56">
        <f>SUM(F47:Q47)</f>
        <v>0</v>
      </c>
      <c r="S47" s="56">
        <f t="shared" si="37"/>
        <v>0</v>
      </c>
      <c r="T47" s="56">
        <f t="shared" si="37"/>
        <v>0</v>
      </c>
      <c r="U47" s="56">
        <f t="shared" si="37"/>
        <v>0</v>
      </c>
      <c r="V47" s="56">
        <f t="shared" si="37"/>
        <v>0</v>
      </c>
      <c r="W47" s="56">
        <f t="shared" si="37"/>
        <v>0</v>
      </c>
      <c r="X47" s="56">
        <f>X41-X43-X44-X45</f>
        <v>0</v>
      </c>
      <c r="Y47" s="56">
        <f t="shared" ref="Y47:AQ47" si="38">Y41+Y43-Y44-Y45</f>
        <v>0</v>
      </c>
      <c r="Z47" s="56">
        <f t="shared" si="38"/>
        <v>0</v>
      </c>
      <c r="AA47" s="56">
        <f t="shared" si="38"/>
        <v>0</v>
      </c>
      <c r="AB47" s="56">
        <f t="shared" si="38"/>
        <v>0</v>
      </c>
      <c r="AC47" s="56">
        <f t="shared" si="38"/>
        <v>0</v>
      </c>
      <c r="AD47" s="56">
        <f t="shared" si="38"/>
        <v>0</v>
      </c>
      <c r="AE47" s="56">
        <f>SUM(S47:AD47)</f>
        <v>0</v>
      </c>
      <c r="AF47" s="56">
        <f t="shared" si="38"/>
        <v>0</v>
      </c>
      <c r="AG47" s="56">
        <f t="shared" si="38"/>
        <v>0</v>
      </c>
      <c r="AH47" s="56">
        <f t="shared" si="38"/>
        <v>0</v>
      </c>
      <c r="AI47" s="56">
        <f t="shared" si="38"/>
        <v>0</v>
      </c>
      <c r="AJ47" s="56">
        <f t="shared" si="38"/>
        <v>0</v>
      </c>
      <c r="AK47" s="56">
        <f t="shared" si="38"/>
        <v>0</v>
      </c>
      <c r="AL47" s="56">
        <f t="shared" si="38"/>
        <v>0</v>
      </c>
      <c r="AM47" s="56">
        <f t="shared" si="38"/>
        <v>0</v>
      </c>
      <c r="AN47" s="56">
        <f t="shared" si="38"/>
        <v>0</v>
      </c>
      <c r="AO47" s="56">
        <f t="shared" si="38"/>
        <v>0</v>
      </c>
      <c r="AP47" s="56">
        <f t="shared" si="38"/>
        <v>0</v>
      </c>
      <c r="AQ47" s="56">
        <f t="shared" si="38"/>
        <v>0</v>
      </c>
      <c r="AR47" s="56">
        <f>SUM(AF47:AQ47)</f>
        <v>0</v>
      </c>
      <c r="AS47" s="56">
        <f t="shared" si="36"/>
        <v>0</v>
      </c>
    </row>
    <row r="48" spans="1:45">
      <c r="A48" s="21"/>
      <c r="B48" s="57"/>
      <c r="C48" s="62"/>
      <c r="D48" s="62"/>
      <c r="E48" s="62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1:45">
      <c r="A49" s="21"/>
      <c r="B49" s="57"/>
      <c r="C49" s="60" t="s">
        <v>77</v>
      </c>
      <c r="D49" s="61"/>
      <c r="E49" s="61"/>
      <c r="F49" s="56">
        <f>F47</f>
        <v>0</v>
      </c>
      <c r="G49" s="56">
        <f>F49+G47</f>
        <v>0</v>
      </c>
      <c r="H49" s="56">
        <f t="shared" ref="H49:X49" si="39">G49+H47</f>
        <v>0</v>
      </c>
      <c r="I49" s="56">
        <f t="shared" si="39"/>
        <v>0</v>
      </c>
      <c r="J49" s="56">
        <f t="shared" si="39"/>
        <v>0</v>
      </c>
      <c r="K49" s="56">
        <f t="shared" si="39"/>
        <v>0</v>
      </c>
      <c r="L49" s="56">
        <f t="shared" si="39"/>
        <v>0</v>
      </c>
      <c r="M49" s="56">
        <f t="shared" si="39"/>
        <v>0</v>
      </c>
      <c r="N49" s="56">
        <f t="shared" si="39"/>
        <v>0</v>
      </c>
      <c r="O49" s="56">
        <f t="shared" si="39"/>
        <v>0</v>
      </c>
      <c r="P49" s="56">
        <f t="shared" si="39"/>
        <v>0</v>
      </c>
      <c r="Q49" s="56">
        <f t="shared" si="39"/>
        <v>0</v>
      </c>
      <c r="R49" s="56">
        <f>Q49</f>
        <v>0</v>
      </c>
      <c r="S49" s="56">
        <f>Q49+S47</f>
        <v>0</v>
      </c>
      <c r="T49" s="56">
        <f t="shared" si="39"/>
        <v>0</v>
      </c>
      <c r="U49" s="56">
        <f t="shared" si="39"/>
        <v>0</v>
      </c>
      <c r="V49" s="56">
        <f t="shared" si="39"/>
        <v>0</v>
      </c>
      <c r="W49" s="56">
        <f t="shared" si="39"/>
        <v>0</v>
      </c>
      <c r="X49" s="56">
        <f t="shared" si="39"/>
        <v>0</v>
      </c>
      <c r="Y49" s="56">
        <f>X49+Y47</f>
        <v>0</v>
      </c>
      <c r="Z49" s="56">
        <f t="shared" ref="Z49:AQ49" si="40">Y49+Z47</f>
        <v>0</v>
      </c>
      <c r="AA49" s="56">
        <f t="shared" si="40"/>
        <v>0</v>
      </c>
      <c r="AB49" s="56">
        <f t="shared" si="40"/>
        <v>0</v>
      </c>
      <c r="AC49" s="56">
        <f t="shared" si="40"/>
        <v>0</v>
      </c>
      <c r="AD49" s="56">
        <f t="shared" si="40"/>
        <v>0</v>
      </c>
      <c r="AE49" s="56">
        <f>AD49</f>
        <v>0</v>
      </c>
      <c r="AF49" s="56">
        <f>AD49+AF47</f>
        <v>0</v>
      </c>
      <c r="AG49" s="56">
        <f t="shared" si="40"/>
        <v>0</v>
      </c>
      <c r="AH49" s="56">
        <f t="shared" si="40"/>
        <v>0</v>
      </c>
      <c r="AI49" s="56">
        <f t="shared" si="40"/>
        <v>0</v>
      </c>
      <c r="AJ49" s="56">
        <f t="shared" si="40"/>
        <v>0</v>
      </c>
      <c r="AK49" s="56">
        <f t="shared" si="40"/>
        <v>0</v>
      </c>
      <c r="AL49" s="56">
        <f t="shared" si="40"/>
        <v>0</v>
      </c>
      <c r="AM49" s="56">
        <f t="shared" si="40"/>
        <v>0</v>
      </c>
      <c r="AN49" s="56">
        <f t="shared" si="40"/>
        <v>0</v>
      </c>
      <c r="AO49" s="56">
        <f t="shared" si="40"/>
        <v>0</v>
      </c>
      <c r="AP49" s="56">
        <f t="shared" si="40"/>
        <v>0</v>
      </c>
      <c r="AQ49" s="56">
        <f t="shared" si="40"/>
        <v>0</v>
      </c>
      <c r="AR49" s="56">
        <f>AQ49</f>
        <v>0</v>
      </c>
      <c r="AS49" s="56">
        <f>AQ49</f>
        <v>0</v>
      </c>
    </row>
    <row r="50" spans="1:45">
      <c r="A50" s="31"/>
      <c r="B50" s="70"/>
      <c r="C50" s="64" t="s">
        <v>78</v>
      </c>
      <c r="D50" s="71"/>
      <c r="E50" s="110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30">
        <f t="shared" ref="R50" si="41">SUM(F50:Q50)</f>
        <v>0</v>
      </c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30">
        <f t="shared" ref="AE50" si="42">SUM(S50:AD50)</f>
        <v>0</v>
      </c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30">
        <f t="shared" ref="AR50" si="43">SUM(AF50:AQ50)</f>
        <v>0</v>
      </c>
      <c r="AS50" s="30">
        <f t="shared" ref="AS50" si="44">AR50+AE50+R50</f>
        <v>0</v>
      </c>
    </row>
    <row r="51" spans="1:45">
      <c r="A51" s="21"/>
      <c r="B51" s="57"/>
      <c r="C51" s="55" t="s">
        <v>79</v>
      </c>
      <c r="D51" s="55"/>
      <c r="E51" s="55"/>
      <c r="F51" s="56">
        <f t="shared" ref="F51:AS51" si="45">F49-F19</f>
        <v>0</v>
      </c>
      <c r="G51" s="56">
        <f t="shared" si="45"/>
        <v>0</v>
      </c>
      <c r="H51" s="56">
        <f t="shared" si="45"/>
        <v>0</v>
      </c>
      <c r="I51" s="56">
        <f t="shared" si="45"/>
        <v>0</v>
      </c>
      <c r="J51" s="56">
        <f t="shared" si="45"/>
        <v>0</v>
      </c>
      <c r="K51" s="56">
        <f t="shared" si="45"/>
        <v>0</v>
      </c>
      <c r="L51" s="56">
        <f t="shared" si="45"/>
        <v>0</v>
      </c>
      <c r="M51" s="56">
        <f t="shared" si="45"/>
        <v>0</v>
      </c>
      <c r="N51" s="56">
        <f t="shared" si="45"/>
        <v>0</v>
      </c>
      <c r="O51" s="56">
        <f t="shared" si="45"/>
        <v>0</v>
      </c>
      <c r="P51" s="56">
        <f t="shared" si="45"/>
        <v>0</v>
      </c>
      <c r="Q51" s="56">
        <f t="shared" si="45"/>
        <v>0</v>
      </c>
      <c r="R51" s="56">
        <f t="shared" si="45"/>
        <v>0</v>
      </c>
      <c r="S51" s="56">
        <f t="shared" si="45"/>
        <v>0</v>
      </c>
      <c r="T51" s="56">
        <f t="shared" si="45"/>
        <v>0</v>
      </c>
      <c r="U51" s="56">
        <f t="shared" si="45"/>
        <v>0</v>
      </c>
      <c r="V51" s="56">
        <f t="shared" si="45"/>
        <v>0</v>
      </c>
      <c r="W51" s="56">
        <f t="shared" si="45"/>
        <v>0</v>
      </c>
      <c r="X51" s="56">
        <f t="shared" si="45"/>
        <v>0</v>
      </c>
      <c r="Y51" s="56">
        <f t="shared" si="45"/>
        <v>0</v>
      </c>
      <c r="Z51" s="56">
        <f t="shared" si="45"/>
        <v>0</v>
      </c>
      <c r="AA51" s="56">
        <f t="shared" si="45"/>
        <v>0</v>
      </c>
      <c r="AB51" s="56">
        <f t="shared" si="45"/>
        <v>0</v>
      </c>
      <c r="AC51" s="56">
        <f t="shared" si="45"/>
        <v>0</v>
      </c>
      <c r="AD51" s="56">
        <f t="shared" si="45"/>
        <v>0</v>
      </c>
      <c r="AE51" s="56">
        <f t="shared" si="45"/>
        <v>0</v>
      </c>
      <c r="AF51" s="56">
        <f t="shared" si="45"/>
        <v>0</v>
      </c>
      <c r="AG51" s="56">
        <f t="shared" si="45"/>
        <v>0</v>
      </c>
      <c r="AH51" s="56">
        <f t="shared" si="45"/>
        <v>0</v>
      </c>
      <c r="AI51" s="56">
        <f t="shared" si="45"/>
        <v>0</v>
      </c>
      <c r="AJ51" s="56">
        <f t="shared" si="45"/>
        <v>0</v>
      </c>
      <c r="AK51" s="56">
        <f t="shared" si="45"/>
        <v>0</v>
      </c>
      <c r="AL51" s="56">
        <f t="shared" si="45"/>
        <v>0</v>
      </c>
      <c r="AM51" s="56">
        <f t="shared" si="45"/>
        <v>0</v>
      </c>
      <c r="AN51" s="56">
        <f t="shared" si="45"/>
        <v>0</v>
      </c>
      <c r="AO51" s="56">
        <f t="shared" si="45"/>
        <v>0</v>
      </c>
      <c r="AP51" s="56">
        <f t="shared" si="45"/>
        <v>0</v>
      </c>
      <c r="AQ51" s="56">
        <f t="shared" si="45"/>
        <v>0</v>
      </c>
      <c r="AR51" s="56">
        <f t="shared" si="45"/>
        <v>0</v>
      </c>
      <c r="AS51" s="56">
        <f t="shared" si="45"/>
        <v>0</v>
      </c>
    </row>
    <row r="52" spans="1:45">
      <c r="A52" s="31"/>
      <c r="B52" s="70"/>
      <c r="C52" s="64"/>
      <c r="D52" s="71"/>
      <c r="E52" s="71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64"/>
    </row>
    <row r="53" spans="1:45" ht="27">
      <c r="A53" s="31"/>
      <c r="B53" s="70"/>
      <c r="C53" s="74" t="s">
        <v>94</v>
      </c>
      <c r="D53" s="75"/>
      <c r="E53" s="75"/>
      <c r="F53" s="76">
        <f>F4-F5+F41-F43-F44-F45-F50</f>
        <v>100</v>
      </c>
      <c r="G53" s="76">
        <f t="shared" ref="G53:Q53" si="46">G4-G5+G41-G43-G44-G45-G50</f>
        <v>100</v>
      </c>
      <c r="H53" s="76">
        <f t="shared" si="46"/>
        <v>100</v>
      </c>
      <c r="I53" s="76">
        <f t="shared" si="46"/>
        <v>100</v>
      </c>
      <c r="J53" s="76">
        <f t="shared" si="46"/>
        <v>100</v>
      </c>
      <c r="K53" s="76">
        <f t="shared" si="46"/>
        <v>100</v>
      </c>
      <c r="L53" s="76">
        <f t="shared" si="46"/>
        <v>100</v>
      </c>
      <c r="M53" s="76">
        <f t="shared" si="46"/>
        <v>100</v>
      </c>
      <c r="N53" s="76">
        <f t="shared" si="46"/>
        <v>100</v>
      </c>
      <c r="O53" s="76">
        <f t="shared" si="46"/>
        <v>100</v>
      </c>
      <c r="P53" s="76">
        <f t="shared" si="46"/>
        <v>100</v>
      </c>
      <c r="Q53" s="76">
        <f t="shared" si="46"/>
        <v>100</v>
      </c>
      <c r="R53" s="72"/>
      <c r="S53" s="76">
        <f t="shared" ref="S53:AD53" si="47">S4-S5+S41-S43-S44-S45-S50</f>
        <v>100</v>
      </c>
      <c r="T53" s="76">
        <f t="shared" si="47"/>
        <v>100</v>
      </c>
      <c r="U53" s="76">
        <f t="shared" si="47"/>
        <v>100</v>
      </c>
      <c r="V53" s="76">
        <f t="shared" si="47"/>
        <v>100</v>
      </c>
      <c r="W53" s="76">
        <f t="shared" si="47"/>
        <v>100</v>
      </c>
      <c r="X53" s="76">
        <f t="shared" si="47"/>
        <v>100</v>
      </c>
      <c r="Y53" s="76">
        <f t="shared" si="47"/>
        <v>100</v>
      </c>
      <c r="Z53" s="76">
        <f t="shared" si="47"/>
        <v>100</v>
      </c>
      <c r="AA53" s="76">
        <f t="shared" si="47"/>
        <v>100</v>
      </c>
      <c r="AB53" s="76">
        <f t="shared" si="47"/>
        <v>100</v>
      </c>
      <c r="AC53" s="76">
        <f t="shared" si="47"/>
        <v>100</v>
      </c>
      <c r="AD53" s="76">
        <f t="shared" si="47"/>
        <v>100</v>
      </c>
      <c r="AE53" s="72"/>
      <c r="AF53" s="76">
        <f t="shared" ref="AF53:AQ53" si="48">AF4-AF5+AF41-AF43-AF44-AF45-AF50</f>
        <v>100</v>
      </c>
      <c r="AG53" s="76">
        <f t="shared" si="48"/>
        <v>100</v>
      </c>
      <c r="AH53" s="76">
        <f t="shared" si="48"/>
        <v>100</v>
      </c>
      <c r="AI53" s="76">
        <f t="shared" si="48"/>
        <v>100</v>
      </c>
      <c r="AJ53" s="76">
        <f t="shared" si="48"/>
        <v>100</v>
      </c>
      <c r="AK53" s="76">
        <f t="shared" si="48"/>
        <v>100</v>
      </c>
      <c r="AL53" s="76">
        <f t="shared" si="48"/>
        <v>100</v>
      </c>
      <c r="AM53" s="76">
        <f t="shared" si="48"/>
        <v>100</v>
      </c>
      <c r="AN53" s="76">
        <f t="shared" si="48"/>
        <v>100</v>
      </c>
      <c r="AO53" s="76">
        <f t="shared" si="48"/>
        <v>100</v>
      </c>
      <c r="AP53" s="76">
        <f t="shared" si="48"/>
        <v>100</v>
      </c>
      <c r="AQ53" s="76">
        <f t="shared" si="48"/>
        <v>100</v>
      </c>
      <c r="AR53" s="72"/>
      <c r="AS53" s="27"/>
    </row>
    <row r="54" spans="1:45">
      <c r="A54" s="21"/>
      <c r="B54" s="57"/>
      <c r="C54" s="77" t="s">
        <v>80</v>
      </c>
      <c r="D54" s="78"/>
      <c r="E54" s="78"/>
      <c r="F54" s="78"/>
      <c r="G54" s="78"/>
      <c r="H54" s="79">
        <f>AS19</f>
        <v>0</v>
      </c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64"/>
    </row>
    <row r="55" spans="1:45">
      <c r="A55" s="21"/>
      <c r="B55" s="57"/>
      <c r="C55" s="77" t="s">
        <v>81</v>
      </c>
      <c r="D55" s="82"/>
      <c r="E55" s="82"/>
      <c r="F55" s="82"/>
      <c r="G55" s="82"/>
      <c r="H55" s="52">
        <f>AS49</f>
        <v>0</v>
      </c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64"/>
    </row>
    <row r="56" spans="1:45">
      <c r="A56" s="21"/>
      <c r="B56" s="57"/>
      <c r="C56" s="77" t="s">
        <v>82</v>
      </c>
      <c r="D56" s="82"/>
      <c r="E56" s="82"/>
      <c r="F56" s="82"/>
      <c r="G56" s="82"/>
      <c r="H56" s="83">
        <f>H55-H54</f>
        <v>0</v>
      </c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64"/>
    </row>
    <row r="57" spans="1:45" ht="15.75" customHeight="1">
      <c r="A57" s="21"/>
      <c r="B57" s="57"/>
      <c r="C57" s="84"/>
      <c r="D57" s="85"/>
      <c r="E57" s="85"/>
      <c r="F57" s="85"/>
      <c r="G57" s="58"/>
      <c r="H57" s="58"/>
      <c r="I57" s="86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64"/>
    </row>
    <row r="58" spans="1:45" hidden="1">
      <c r="A58" s="21"/>
      <c r="B58" s="57"/>
      <c r="C58" s="87" t="s">
        <v>83</v>
      </c>
      <c r="D58" s="88"/>
      <c r="E58" s="89"/>
      <c r="F58" s="90"/>
      <c r="G58" s="91"/>
      <c r="H58" s="80"/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64"/>
    </row>
    <row r="59" spans="1:45" hidden="1">
      <c r="A59" s="21"/>
      <c r="B59" s="57"/>
      <c r="C59" s="92" t="s">
        <v>84</v>
      </c>
      <c r="D59" s="93"/>
      <c r="E59" s="89"/>
      <c r="F59" s="90"/>
      <c r="G59" s="91"/>
      <c r="H59" s="80"/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64"/>
    </row>
    <row r="60" spans="1:45" ht="14.25" hidden="1" thickBot="1">
      <c r="A60" s="21"/>
      <c r="B60" s="57"/>
      <c r="C60" s="94" t="s">
        <v>85</v>
      </c>
      <c r="D60" s="95"/>
      <c r="E60" s="89"/>
      <c r="F60" s="90"/>
      <c r="G60" s="96">
        <v>50</v>
      </c>
      <c r="H60" s="80"/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64"/>
    </row>
    <row r="61" spans="1:45">
      <c r="A61" s="21"/>
      <c r="B61" s="57"/>
      <c r="C61" s="77" t="s">
        <v>86</v>
      </c>
      <c r="D61" s="82"/>
      <c r="E61" s="82"/>
      <c r="F61" s="82"/>
      <c r="G61" s="82"/>
      <c r="H61" s="52">
        <f>AS10+D10</f>
        <v>0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64"/>
    </row>
    <row r="62" spans="1:45">
      <c r="B62" s="64"/>
      <c r="C62" s="77" t="s">
        <v>78</v>
      </c>
      <c r="D62" s="82"/>
      <c r="E62" s="82"/>
      <c r="F62" s="82"/>
      <c r="G62" s="82"/>
      <c r="H62" s="52">
        <f>D50+AS50</f>
        <v>0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</row>
    <row r="63" spans="1:45">
      <c r="B63" s="64"/>
      <c r="C63" s="77"/>
      <c r="D63" s="82"/>
      <c r="E63" s="82"/>
      <c r="F63" s="82"/>
      <c r="G63" s="82"/>
      <c r="H63" s="8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</row>
    <row r="64" spans="1:4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</row>
    <row r="65" spans="2:4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</row>
    <row r="66" spans="2:4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</row>
    <row r="67" spans="2:4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</row>
    <row r="68" spans="2:4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</row>
    <row r="69" spans="2:4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</row>
    <row r="70" spans="2:4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2:4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2:4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</row>
    <row r="73" spans="2:4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</row>
    <row r="74" spans="2:4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2:4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2:4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2:4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2:4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</sheetData>
  <mergeCells count="8">
    <mergeCell ref="B5:B19"/>
    <mergeCell ref="B21:B23"/>
    <mergeCell ref="B25:B39"/>
    <mergeCell ref="C1:G1"/>
    <mergeCell ref="H1:O1"/>
    <mergeCell ref="P1:R1"/>
    <mergeCell ref="D2:D3"/>
    <mergeCell ref="E2:E3"/>
  </mergeCells>
  <conditionalFormatting sqref="F49:AD49 F47:AD47 F51:AD51 AF51:AQ51 AF47:AQ47 AF49:AQ49 AS49 AS47 AS51">
    <cfRule type="cellIs" dxfId="3" priority="4" stopIfTrue="1" operator="greaterThan">
      <formula>0</formula>
    </cfRule>
  </conditionalFormatting>
  <conditionalFormatting sqref="AE49 AE47 AE51">
    <cfRule type="cellIs" dxfId="2" priority="3" stopIfTrue="1" operator="greaterThan">
      <formula>0</formula>
    </cfRule>
  </conditionalFormatting>
  <conditionalFormatting sqref="AR49 AR47 AR51">
    <cfRule type="cellIs" dxfId="1" priority="2" stopIfTrue="1" operator="greaterThan">
      <formula>0</formula>
    </cfRule>
  </conditionalFormatting>
  <conditionalFormatting sqref="G4:Q4 S4:AD4 AF4:AQ4">
    <cfRule type="cellIs" dxfId="0" priority="1" operator="lessThan">
      <formula>0</formula>
    </cfRule>
  </conditionalFormatting>
  <pageMargins left="0.55118110236220474" right="0.19685039370078741" top="0.27559055118110237" bottom="0.23622047244094491" header="0.27559055118110237" footer="0.27559055118110237"/>
  <pageSetup paperSize="9" scale="36" fitToWidth="2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ТЭО</vt:lpstr>
      <vt:lpstr>Расчёт проекта</vt:lpstr>
      <vt:lpstr>Лист3</vt:lpstr>
      <vt:lpstr>'Расчёт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TempUser1</dc:creator>
  <cp:lastModifiedBy>mmk user3</cp:lastModifiedBy>
  <dcterms:created xsi:type="dcterms:W3CDTF">2020-01-08T23:52:30Z</dcterms:created>
  <dcterms:modified xsi:type="dcterms:W3CDTF">2020-03-03T04:16:21Z</dcterms:modified>
</cp:coreProperties>
</file>